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mjugovic\Documents\FINANCIJSKI IZVJEŠTAJ 2024\RAZINA 12 - KONSOLIDACIJA\"/>
    </mc:Choice>
  </mc:AlternateContent>
  <xr:revisionPtr revIDLastSave="0" documentId="13_ncr:1_{E94FD8A1-6972-42A1-8D19-77470CBFB82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E309" i="9"/>
  <c r="B309" i="9" s="1"/>
  <c r="F308" i="9"/>
  <c r="H307" i="9"/>
  <c r="G307" i="9"/>
  <c r="F307" i="9"/>
  <c r="E307" i="9"/>
  <c r="B307" i="9"/>
  <c r="H306" i="9"/>
  <c r="G306" i="9"/>
  <c r="E306" i="9" s="1"/>
  <c r="B306" i="9" s="1"/>
  <c r="F306" i="9"/>
  <c r="H305" i="9"/>
  <c r="G305" i="9"/>
  <c r="E305" i="9" s="1"/>
  <c r="B305" i="9" s="1"/>
  <c r="F305" i="9"/>
  <c r="H304" i="9"/>
  <c r="G304" i="9"/>
  <c r="E304" i="9" s="1"/>
  <c r="B304" i="9" s="1"/>
  <c r="F304" i="9"/>
  <c r="H303" i="9"/>
  <c r="G303" i="9"/>
  <c r="F303" i="9"/>
  <c r="H302" i="9"/>
  <c r="G302" i="9"/>
  <c r="F302" i="9"/>
  <c r="E302" i="9"/>
  <c r="B302" i="9" s="1"/>
  <c r="H301" i="9"/>
  <c r="G301" i="9"/>
  <c r="F301" i="9"/>
  <c r="H300" i="9"/>
  <c r="G300" i="9"/>
  <c r="F300" i="9"/>
  <c r="H299" i="9"/>
  <c r="G299" i="9"/>
  <c r="E299" i="9" s="1"/>
  <c r="B299" i="9" s="1"/>
  <c r="F299" i="9"/>
  <c r="H298" i="9"/>
  <c r="E298" i="9" s="1"/>
  <c r="B298" i="9" s="1"/>
  <c r="G298" i="9"/>
  <c r="F298" i="9"/>
  <c r="H297" i="9"/>
  <c r="G297" i="9"/>
  <c r="F297" i="9"/>
  <c r="E297" i="9"/>
  <c r="B297" i="9" s="1"/>
  <c r="H296" i="9"/>
  <c r="E296" i="9" s="1"/>
  <c r="B296" i="9" s="1"/>
  <c r="G296" i="9"/>
  <c r="F296" i="9"/>
  <c r="H295" i="9"/>
  <c r="E295" i="9" s="1"/>
  <c r="B295" i="9" s="1"/>
  <c r="G295" i="9"/>
  <c r="F295" i="9"/>
  <c r="H294" i="9"/>
  <c r="G294" i="9"/>
  <c r="F294" i="9"/>
  <c r="H293" i="9"/>
  <c r="G293" i="9"/>
  <c r="F293" i="9"/>
  <c r="H292" i="9"/>
  <c r="G292" i="9"/>
  <c r="E292" i="9" s="1"/>
  <c r="B292" i="9" s="1"/>
  <c r="F292" i="9"/>
  <c r="H291" i="9"/>
  <c r="F291" i="9"/>
  <c r="F290" i="9"/>
  <c r="H289" i="9"/>
  <c r="G289" i="9"/>
  <c r="F289" i="9"/>
  <c r="E289" i="9"/>
  <c r="B289" i="9" s="1"/>
  <c r="H288" i="9"/>
  <c r="G288" i="9"/>
  <c r="F288" i="9"/>
  <c r="H287" i="9"/>
  <c r="G287" i="9"/>
  <c r="F287" i="9"/>
  <c r="H286" i="9"/>
  <c r="G286" i="9"/>
  <c r="F286" i="9"/>
  <c r="F285" i="9"/>
  <c r="H284" i="9"/>
  <c r="G284" i="9"/>
  <c r="F284" i="9"/>
  <c r="H283" i="9"/>
  <c r="G283" i="9"/>
  <c r="E283" i="9" s="1"/>
  <c r="B283" i="9" s="1"/>
  <c r="F283" i="9"/>
  <c r="H282" i="9"/>
  <c r="G282" i="9"/>
  <c r="F282" i="9"/>
  <c r="F281" i="9"/>
  <c r="F280" i="9"/>
  <c r="F279" i="9"/>
  <c r="F278" i="9"/>
  <c r="F277" i="9" s="1"/>
  <c r="F276" i="9"/>
  <c r="L275" i="9"/>
  <c r="F275" i="9" s="1"/>
  <c r="H275" i="9"/>
  <c r="F274" i="9"/>
  <c r="I273" i="9"/>
  <c r="H273" i="9"/>
  <c r="F273" i="9"/>
  <c r="E272" i="9"/>
  <c r="M271" i="9"/>
  <c r="F271" i="9" s="1"/>
  <c r="B271" i="9" s="1"/>
  <c r="L271" i="9"/>
  <c r="E271" i="9"/>
  <c r="M270" i="9"/>
  <c r="L270" i="9"/>
  <c r="F270" i="9" s="1"/>
  <c r="B270" i="9" s="1"/>
  <c r="E270" i="9"/>
  <c r="M269" i="9"/>
  <c r="L269" i="9"/>
  <c r="F269" i="9" s="1"/>
  <c r="B269" i="9" s="1"/>
  <c r="E269" i="9"/>
  <c r="M268" i="9"/>
  <c r="L268" i="9"/>
  <c r="F268" i="9" s="1"/>
  <c r="E268" i="9"/>
  <c r="M267" i="9"/>
  <c r="L267" i="9"/>
  <c r="F267" i="9"/>
  <c r="E267" i="9"/>
  <c r="B267" i="9" s="1"/>
  <c r="M266" i="9"/>
  <c r="L266" i="9"/>
  <c r="F266" i="9"/>
  <c r="E266" i="9"/>
  <c r="B266" i="9" s="1"/>
  <c r="M265" i="9"/>
  <c r="L265" i="9"/>
  <c r="F265" i="9" s="1"/>
  <c r="E265" i="9"/>
  <c r="M264" i="9"/>
  <c r="L264" i="9"/>
  <c r="F264" i="9" s="1"/>
  <c r="B264" i="9" s="1"/>
  <c r="E264" i="9"/>
  <c r="M263" i="9"/>
  <c r="F263" i="9" s="1"/>
  <c r="L263" i="9"/>
  <c r="E263" i="9"/>
  <c r="B263" i="9" s="1"/>
  <c r="M262" i="9"/>
  <c r="L262" i="9"/>
  <c r="F262" i="9"/>
  <c r="E262" i="9"/>
  <c r="B262" i="9" s="1"/>
  <c r="M261" i="9"/>
  <c r="L261" i="9"/>
  <c r="F261" i="9"/>
  <c r="B261" i="9" s="1"/>
  <c r="E261" i="9"/>
  <c r="M260" i="9"/>
  <c r="F260" i="9" s="1"/>
  <c r="B260" i="9" s="1"/>
  <c r="L260" i="9"/>
  <c r="E260" i="9"/>
  <c r="M259" i="9"/>
  <c r="F259" i="9" s="1"/>
  <c r="B259" i="9" s="1"/>
  <c r="L259" i="9"/>
  <c r="E259" i="9"/>
  <c r="M258" i="9"/>
  <c r="L258" i="9"/>
  <c r="F258" i="9" s="1"/>
  <c r="B258" i="9" s="1"/>
  <c r="E258" i="9"/>
  <c r="M257" i="9"/>
  <c r="L257" i="9"/>
  <c r="F257" i="9" s="1"/>
  <c r="B257" i="9" s="1"/>
  <c r="E257" i="9"/>
  <c r="M256" i="9"/>
  <c r="L256" i="9"/>
  <c r="F256" i="9" s="1"/>
  <c r="E256" i="9"/>
  <c r="B256" i="9" s="1"/>
  <c r="M255" i="9"/>
  <c r="L255" i="9"/>
  <c r="F255" i="9" s="1"/>
  <c r="E255" i="9"/>
  <c r="B255" i="9" s="1"/>
  <c r="M254" i="9"/>
  <c r="L254" i="9"/>
  <c r="F254" i="9"/>
  <c r="E254" i="9"/>
  <c r="B254" i="9" s="1"/>
  <c r="M253" i="9"/>
  <c r="L253" i="9"/>
  <c r="F253" i="9" s="1"/>
  <c r="E253" i="9"/>
  <c r="B253" i="9" s="1"/>
  <c r="M252" i="9"/>
  <c r="L252" i="9"/>
  <c r="F252" i="9" s="1"/>
  <c r="B252" i="9" s="1"/>
  <c r="E252" i="9"/>
  <c r="M251" i="9"/>
  <c r="F251" i="9" s="1"/>
  <c r="L251" i="9"/>
  <c r="E251" i="9"/>
  <c r="B251" i="9" s="1"/>
  <c r="M250" i="9"/>
  <c r="L250" i="9"/>
  <c r="F250" i="9"/>
  <c r="E250" i="9"/>
  <c r="B250" i="9" s="1"/>
  <c r="M249" i="9"/>
  <c r="L249" i="9"/>
  <c r="F249" i="9"/>
  <c r="B249" i="9" s="1"/>
  <c r="E249" i="9"/>
  <c r="M248" i="9"/>
  <c r="F248" i="9" s="1"/>
  <c r="B248" i="9" s="1"/>
  <c r="L248" i="9"/>
  <c r="E248" i="9"/>
  <c r="M247" i="9"/>
  <c r="F247" i="9" s="1"/>
  <c r="B247" i="9" s="1"/>
  <c r="L247" i="9"/>
  <c r="E247" i="9"/>
  <c r="M246" i="9"/>
  <c r="L246" i="9"/>
  <c r="F246" i="9" s="1"/>
  <c r="B246" i="9" s="1"/>
  <c r="E246" i="9"/>
  <c r="M245" i="9"/>
  <c r="L245" i="9"/>
  <c r="F245" i="9" s="1"/>
  <c r="E245" i="9"/>
  <c r="B245" i="9" s="1"/>
  <c r="M244" i="9"/>
  <c r="L244" i="9"/>
  <c r="F244" i="9" s="1"/>
  <c r="E244" i="9"/>
  <c r="B244" i="9" s="1"/>
  <c r="M243" i="9"/>
  <c r="L243" i="9"/>
  <c r="F243" i="9" s="1"/>
  <c r="E243" i="9"/>
  <c r="B243" i="9" s="1"/>
  <c r="M242" i="9"/>
  <c r="L242" i="9"/>
  <c r="F242" i="9"/>
  <c r="E242" i="9"/>
  <c r="B242" i="9" s="1"/>
  <c r="M241" i="9"/>
  <c r="L241" i="9"/>
  <c r="F241" i="9" s="1"/>
  <c r="E241" i="9"/>
  <c r="B241" i="9" s="1"/>
  <c r="M240" i="9"/>
  <c r="L240" i="9"/>
  <c r="F240" i="9" s="1"/>
  <c r="B240" i="9" s="1"/>
  <c r="E240" i="9"/>
  <c r="M239" i="9"/>
  <c r="F239" i="9" s="1"/>
  <c r="L239" i="9"/>
  <c r="E239" i="9"/>
  <c r="M238" i="9"/>
  <c r="L238" i="9"/>
  <c r="F238" i="9"/>
  <c r="E238" i="9"/>
  <c r="B238" i="9" s="1"/>
  <c r="M237" i="9"/>
  <c r="L237" i="9"/>
  <c r="F237" i="9"/>
  <c r="B237" i="9" s="1"/>
  <c r="E237" i="9"/>
  <c r="M236" i="9"/>
  <c r="F236" i="9" s="1"/>
  <c r="B236" i="9" s="1"/>
  <c r="L236" i="9"/>
  <c r="E236" i="9"/>
  <c r="M235" i="9"/>
  <c r="F235" i="9" s="1"/>
  <c r="B235" i="9" s="1"/>
  <c r="L235" i="9"/>
  <c r="E235" i="9"/>
  <c r="M234" i="9"/>
  <c r="L234" i="9"/>
  <c r="F234" i="9" s="1"/>
  <c r="B234" i="9" s="1"/>
  <c r="E234" i="9"/>
  <c r="M233" i="9"/>
  <c r="L233" i="9"/>
  <c r="F233" i="9" s="1"/>
  <c r="B233" i="9" s="1"/>
  <c r="E233" i="9"/>
  <c r="M232" i="9"/>
  <c r="L232" i="9"/>
  <c r="F232" i="9" s="1"/>
  <c r="E232" i="9"/>
  <c r="B232" i="9" s="1"/>
  <c r="M231" i="9"/>
  <c r="L231" i="9"/>
  <c r="F231" i="9" s="1"/>
  <c r="E231" i="9"/>
  <c r="M230" i="9"/>
  <c r="L230" i="9"/>
  <c r="F230" i="9"/>
  <c r="E230" i="9"/>
  <c r="B230" i="9" s="1"/>
  <c r="M229" i="9"/>
  <c r="L229" i="9"/>
  <c r="F229" i="9" s="1"/>
  <c r="E229" i="9"/>
  <c r="B229" i="9" s="1"/>
  <c r="M228" i="9"/>
  <c r="L228" i="9"/>
  <c r="F228" i="9" s="1"/>
  <c r="B228" i="9" s="1"/>
  <c r="E228" i="9"/>
  <c r="M227" i="9"/>
  <c r="F227" i="9" s="1"/>
  <c r="L227" i="9"/>
  <c r="E227" i="9"/>
  <c r="M226" i="9"/>
  <c r="L226" i="9"/>
  <c r="F226" i="9"/>
  <c r="E226" i="9"/>
  <c r="B226" i="9" s="1"/>
  <c r="M225" i="9"/>
  <c r="L225" i="9"/>
  <c r="F225" i="9"/>
  <c r="B225" i="9" s="1"/>
  <c r="E225" i="9"/>
  <c r="M224" i="9"/>
  <c r="F224" i="9" s="1"/>
  <c r="B224" i="9" s="1"/>
  <c r="L224" i="9"/>
  <c r="E224" i="9"/>
  <c r="M223" i="9"/>
  <c r="F223" i="9" s="1"/>
  <c r="B223" i="9" s="1"/>
  <c r="L223" i="9"/>
  <c r="E223" i="9"/>
  <c r="M222" i="9"/>
  <c r="L222" i="9"/>
  <c r="F222" i="9" s="1"/>
  <c r="B222" i="9" s="1"/>
  <c r="E222" i="9"/>
  <c r="M221" i="9"/>
  <c r="L221" i="9"/>
  <c r="F221" i="9" s="1"/>
  <c r="B221" i="9" s="1"/>
  <c r="E221" i="9"/>
  <c r="M220" i="9"/>
  <c r="L220" i="9"/>
  <c r="F220" i="9" s="1"/>
  <c r="E220" i="9"/>
  <c r="M219" i="9"/>
  <c r="L219" i="9"/>
  <c r="F219" i="9" s="1"/>
  <c r="E219" i="9"/>
  <c r="B219" i="9" s="1"/>
  <c r="M218" i="9"/>
  <c r="L218" i="9"/>
  <c r="F218" i="9"/>
  <c r="E218" i="9"/>
  <c r="B218" i="9" s="1"/>
  <c r="M217" i="9"/>
  <c r="L217" i="9"/>
  <c r="F217" i="9" s="1"/>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F136" i="9"/>
  <c r="H135" i="9"/>
  <c r="E135" i="9" s="1"/>
  <c r="B135" i="9" s="1"/>
  <c r="G135" i="9"/>
  <c r="F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E123" i="9" s="1"/>
  <c r="B123" i="9" s="1"/>
  <c r="G123" i="9"/>
  <c r="F123" i="9"/>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H111" i="9"/>
  <c r="E111" i="9" s="1"/>
  <c r="B111" i="9" s="1"/>
  <c r="G111" i="9"/>
  <c r="F111" i="9"/>
  <c r="H110" i="9"/>
  <c r="G110" i="9"/>
  <c r="F110" i="9"/>
  <c r="E110" i="9"/>
  <c r="B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E99" i="9" s="1"/>
  <c r="B99" i="9" s="1"/>
  <c r="G99" i="9"/>
  <c r="F99" i="9"/>
  <c r="H98" i="9"/>
  <c r="G98" i="9"/>
  <c r="F98" i="9"/>
  <c r="E98" i="9"/>
  <c r="B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F88" i="9"/>
  <c r="H87" i="9"/>
  <c r="E87" i="9" s="1"/>
  <c r="B87" i="9" s="1"/>
  <c r="G87" i="9"/>
  <c r="F87" i="9"/>
  <c r="H86" i="9"/>
  <c r="G86" i="9"/>
  <c r="F86" i="9"/>
  <c r="E86" i="9"/>
  <c r="B86" i="9"/>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F76" i="9"/>
  <c r="H75" i="9"/>
  <c r="E75" i="9" s="1"/>
  <c r="B75" i="9" s="1"/>
  <c r="G75" i="9"/>
  <c r="F75" i="9"/>
  <c r="H74" i="9"/>
  <c r="G74" i="9"/>
  <c r="F74" i="9"/>
  <c r="E74" i="9"/>
  <c r="B74" i="9"/>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F64" i="9"/>
  <c r="H63" i="9"/>
  <c r="E63" i="9" s="1"/>
  <c r="B63" i="9" s="1"/>
  <c r="G63" i="9"/>
  <c r="F63" i="9"/>
  <c r="H62" i="9"/>
  <c r="G62" i="9"/>
  <c r="F62" i="9"/>
  <c r="E62" i="9"/>
  <c r="B62" i="9"/>
  <c r="H61" i="9"/>
  <c r="G61" i="9"/>
  <c r="E61" i="9" s="1"/>
  <c r="B61" i="9" s="1"/>
  <c r="F61" i="9"/>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F55" i="9"/>
  <c r="B55" i="9"/>
  <c r="H54" i="9"/>
  <c r="E54" i="9" s="1"/>
  <c r="B54" i="9" s="1"/>
  <c r="G54" i="9"/>
  <c r="F54" i="9"/>
  <c r="H53" i="9"/>
  <c r="G53" i="9"/>
  <c r="F53" i="9"/>
  <c r="E53" i="9"/>
  <c r="B53" i="9" s="1"/>
  <c r="H52" i="9"/>
  <c r="G52" i="9"/>
  <c r="E52" i="9" s="1"/>
  <c r="B52" i="9" s="1"/>
  <c r="F52" i="9"/>
  <c r="H51" i="9"/>
  <c r="E51" i="9" s="1"/>
  <c r="B51" i="9" s="1"/>
  <c r="G51" i="9"/>
  <c r="F51" i="9"/>
  <c r="H50" i="9"/>
  <c r="G50" i="9"/>
  <c r="F50" i="9"/>
  <c r="E50" i="9"/>
  <c r="B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F43" i="9"/>
  <c r="B43" i="9"/>
  <c r="H42" i="9"/>
  <c r="E42" i="9" s="1"/>
  <c r="B42" i="9" s="1"/>
  <c r="G42" i="9"/>
  <c r="F42" i="9"/>
  <c r="H41" i="9"/>
  <c r="G41" i="9"/>
  <c r="F41" i="9"/>
  <c r="E41" i="9"/>
  <c r="B41" i="9" s="1"/>
  <c r="H40" i="9"/>
  <c r="G40" i="9"/>
  <c r="E40" i="9" s="1"/>
  <c r="B40" i="9" s="1"/>
  <c r="F40" i="9"/>
  <c r="H39" i="9"/>
  <c r="E39" i="9" s="1"/>
  <c r="B39" i="9" s="1"/>
  <c r="G39" i="9"/>
  <c r="F39" i="9"/>
  <c r="H38" i="9"/>
  <c r="G38" i="9"/>
  <c r="F38" i="9"/>
  <c r="E38" i="9"/>
  <c r="B38" i="9"/>
  <c r="H37" i="9"/>
  <c r="G37" i="9"/>
  <c r="E37" i="9" s="1"/>
  <c r="B37" i="9" s="1"/>
  <c r="F37" i="9"/>
  <c r="H36" i="9"/>
  <c r="G36" i="9"/>
  <c r="E36" i="9" s="1"/>
  <c r="B36" i="9" s="1"/>
  <c r="F36" i="9"/>
  <c r="H35" i="9"/>
  <c r="G35" i="9"/>
  <c r="E35" i="9" s="1"/>
  <c r="B35" i="9" s="1"/>
  <c r="F35" i="9"/>
  <c r="H34" i="9"/>
  <c r="G34" i="9"/>
  <c r="F34" i="9"/>
  <c r="E34" i="9"/>
  <c r="B34" i="9" s="1"/>
  <c r="H33" i="9"/>
  <c r="G33" i="9"/>
  <c r="E33" i="9" s="1"/>
  <c r="B33" i="9" s="1"/>
  <c r="F33" i="9"/>
  <c r="H32" i="9"/>
  <c r="G32" i="9"/>
  <c r="E32" i="9" s="1"/>
  <c r="B32" i="9" s="1"/>
  <c r="F32" i="9"/>
  <c r="H31" i="9"/>
  <c r="G31" i="9"/>
  <c r="E31" i="9" s="1"/>
  <c r="F31" i="9"/>
  <c r="B31" i="9"/>
  <c r="H30" i="9"/>
  <c r="E30" i="9" s="1"/>
  <c r="B30" i="9" s="1"/>
  <c r="G30" i="9"/>
  <c r="F30" i="9"/>
  <c r="H29" i="9"/>
  <c r="G29" i="9"/>
  <c r="F29" i="9"/>
  <c r="E29" i="9"/>
  <c r="B29" i="9" s="1"/>
  <c r="H28" i="9"/>
  <c r="G28" i="9"/>
  <c r="E28" i="9" s="1"/>
  <c r="B28" i="9" s="1"/>
  <c r="F28" i="9"/>
  <c r="H27" i="9"/>
  <c r="G27" i="9"/>
  <c r="F27" i="9"/>
  <c r="H26" i="9"/>
  <c r="G26" i="9"/>
  <c r="F26" i="9"/>
  <c r="E26" i="9"/>
  <c r="B26" i="9"/>
  <c r="H25" i="9"/>
  <c r="G25" i="9"/>
  <c r="E25" i="9" s="1"/>
  <c r="B25" i="9" s="1"/>
  <c r="F25" i="9"/>
  <c r="H24" i="9"/>
  <c r="G24" i="9"/>
  <c r="E24" i="9" s="1"/>
  <c r="B24" i="9" s="1"/>
  <c r="F24" i="9"/>
  <c r="H23" i="9"/>
  <c r="G23" i="9"/>
  <c r="F23" i="9"/>
  <c r="H22" i="9"/>
  <c r="G22" i="9"/>
  <c r="F22" i="9"/>
  <c r="E22" i="9"/>
  <c r="B22" i="9"/>
  <c r="F21" i="9"/>
  <c r="F4" i="9"/>
  <c r="O3" i="9"/>
  <c r="G275" i="9" s="1"/>
  <c r="E275" i="9" s="1"/>
  <c r="B275" i="9" s="1"/>
  <c r="I3" i="9"/>
  <c r="G164" i="9" s="1"/>
  <c r="E164" i="9" s="1"/>
  <c r="B164" i="9" s="1"/>
  <c r="H3" i="9"/>
  <c r="G3" i="9"/>
  <c r="D101" i="8"/>
  <c r="D95" i="8"/>
  <c r="D90" i="8"/>
  <c r="D85" i="8"/>
  <c r="D80" i="8"/>
  <c r="D75" i="8"/>
  <c r="D70" i="8"/>
  <c r="D65" i="8"/>
  <c r="D60" i="8"/>
  <c r="D55" i="8"/>
  <c r="D49" i="8" s="1"/>
  <c r="D50" i="8"/>
  <c r="D44" i="8"/>
  <c r="D43" i="8"/>
  <c r="D36" i="8"/>
  <c r="D26" i="8"/>
  <c r="D18" i="8"/>
  <c r="D8" i="8"/>
  <c r="D6" i="8"/>
  <c r="E44" i="7"/>
  <c r="D44" i="7"/>
  <c r="E39" i="7"/>
  <c r="D39" i="7"/>
  <c r="D38" i="7" s="1"/>
  <c r="E38" i="7"/>
  <c r="E30" i="7"/>
  <c r="D30" i="7"/>
  <c r="E23" i="7"/>
  <c r="D23" i="7"/>
  <c r="E14" i="7"/>
  <c r="E6" i="7" s="1"/>
  <c r="D14" i="7"/>
  <c r="E7" i="7"/>
  <c r="D7" i="7"/>
  <c r="D6"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F250" i="5" s="1"/>
  <c r="D250" i="5"/>
  <c r="F249" i="5"/>
  <c r="F248" i="5"/>
  <c r="F247" i="5"/>
  <c r="E246" i="5"/>
  <c r="D246" i="5"/>
  <c r="F246" i="5" s="1"/>
  <c r="F244" i="5"/>
  <c r="F243" i="5"/>
  <c r="E242" i="5"/>
  <c r="E238" i="5" s="1"/>
  <c r="D242" i="5"/>
  <c r="F241" i="5"/>
  <c r="F240" i="5"/>
  <c r="F239" i="5"/>
  <c r="E239" i="5"/>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168" i="1" s="1"/>
  <c r="D191" i="5"/>
  <c r="E190"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D149" i="5"/>
  <c r="G291" i="9" s="1"/>
  <c r="E291" i="9" s="1"/>
  <c r="B291" i="9" s="1"/>
  <c r="F148" i="5"/>
  <c r="F147" i="5"/>
  <c r="E146" i="5"/>
  <c r="F145" i="5"/>
  <c r="F144" i="5"/>
  <c r="F143" i="5"/>
  <c r="F142" i="5"/>
  <c r="E142" i="5"/>
  <c r="D142" i="5"/>
  <c r="F141" i="5"/>
  <c r="F140" i="5"/>
  <c r="F139" i="5"/>
  <c r="F138" i="5"/>
  <c r="F137" i="5"/>
  <c r="F136" i="5"/>
  <c r="F135" i="5"/>
  <c r="E135" i="5"/>
  <c r="D135" i="5"/>
  <c r="E134" i="5"/>
  <c r="F134" i="5" s="1"/>
  <c r="D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6" i="5"/>
  <c r="F85" i="5"/>
  <c r="F84" i="5"/>
  <c r="F83" i="5"/>
  <c r="F82" i="5"/>
  <c r="F81" i="5"/>
  <c r="F80" i="5"/>
  <c r="F79" i="5"/>
  <c r="E79" i="5"/>
  <c r="D79" i="5"/>
  <c r="E78" i="5"/>
  <c r="F78" i="5" s="1"/>
  <c r="D78" i="5"/>
  <c r="F77" i="5"/>
  <c r="F76" i="5"/>
  <c r="F75" i="5"/>
  <c r="F74" i="5"/>
  <c r="F73" i="5"/>
  <c r="F72" i="5"/>
  <c r="F71" i="5"/>
  <c r="E70" i="5"/>
  <c r="D70" i="5"/>
  <c r="F70" i="5" s="1"/>
  <c r="E69" i="5"/>
  <c r="D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E612" i="4"/>
  <c r="F612" i="4" s="1"/>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E580" i="4" s="1"/>
  <c r="D585" i="4"/>
  <c r="F584" i="4"/>
  <c r="F583" i="4"/>
  <c r="F582" i="4"/>
  <c r="E581" i="4"/>
  <c r="D581" i="4"/>
  <c r="F581" i="4" s="1"/>
  <c r="F579" i="4"/>
  <c r="F578" i="4"/>
  <c r="F577" i="4"/>
  <c r="E577" i="4"/>
  <c r="D577" i="4"/>
  <c r="F576" i="4"/>
  <c r="F575" i="4"/>
  <c r="E574" i="4"/>
  <c r="D574" i="4"/>
  <c r="F574" i="4" s="1"/>
  <c r="F573" i="4"/>
  <c r="F572" i="4"/>
  <c r="E571" i="4"/>
  <c r="E567" i="4" s="1"/>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E528"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E485" i="4"/>
  <c r="F485" i="4" s="1"/>
  <c r="D485"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E463" i="4"/>
  <c r="D463" i="4"/>
  <c r="F463" i="4" s="1"/>
  <c r="F462" i="4"/>
  <c r="F461" i="4"/>
  <c r="F460" i="4"/>
  <c r="E460" i="4"/>
  <c r="E459" i="4" s="1"/>
  <c r="D460" i="4"/>
  <c r="D459" i="4" s="1"/>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D421" i="4" s="1"/>
  <c r="F426" i="4"/>
  <c r="F425" i="4"/>
  <c r="F424" i="4"/>
  <c r="F423" i="4"/>
  <c r="F422" i="4"/>
  <c r="E422" i="4"/>
  <c r="D422" i="4"/>
  <c r="E418" i="4"/>
  <c r="D418" i="4"/>
  <c r="F418" i="4" s="1"/>
  <c r="E417" i="4"/>
  <c r="D412" i="1" s="1"/>
  <c r="D417" i="4"/>
  <c r="E416" i="4"/>
  <c r="D411" i="1" s="1"/>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E363" i="4"/>
  <c r="F362" i="4"/>
  <c r="F361" i="4"/>
  <c r="F360" i="4"/>
  <c r="F359" i="4"/>
  <c r="F358" i="4"/>
  <c r="F357" i="4"/>
  <c r="E356" i="4"/>
  <c r="D356" i="4"/>
  <c r="F355" i="4"/>
  <c r="F354" i="4"/>
  <c r="F353" i="4"/>
  <c r="E352" i="4"/>
  <c r="E351" i="4" s="1"/>
  <c r="E350" i="4" s="1"/>
  <c r="D352" i="4"/>
  <c r="F352" i="4" s="1"/>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F326" i="4" s="1"/>
  <c r="D326" i="4"/>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F287" i="4"/>
  <c r="E287" i="4"/>
  <c r="D287" i="4"/>
  <c r="F286" i="4"/>
  <c r="F285" i="4"/>
  <c r="F284" i="4"/>
  <c r="F283" i="4"/>
  <c r="F282" i="4"/>
  <c r="F281" i="4"/>
  <c r="F280" i="4"/>
  <c r="F279" i="4"/>
  <c r="E279" i="4"/>
  <c r="D279" i="4"/>
  <c r="D263"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F259" i="4" s="1"/>
  <c r="D259" i="4"/>
  <c r="F258" i="4"/>
  <c r="F257" i="4"/>
  <c r="F256" i="4"/>
  <c r="F255" i="4"/>
  <c r="F254" i="4"/>
  <c r="F253"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F231" i="4" s="1"/>
  <c r="D231" i="4"/>
  <c r="F230" i="4"/>
  <c r="F229" i="4"/>
  <c r="E228" i="4"/>
  <c r="D228" i="4"/>
  <c r="F228" i="4" s="1"/>
  <c r="F227" i="4"/>
  <c r="F226" i="4"/>
  <c r="E225" i="4"/>
  <c r="D225" i="4"/>
  <c r="F223" i="4"/>
  <c r="F222" i="4"/>
  <c r="F221" i="4"/>
  <c r="F220" i="4"/>
  <c r="F219" i="4"/>
  <c r="E219" i="4"/>
  <c r="D219" i="4"/>
  <c r="F218" i="4"/>
  <c r="F217" i="4"/>
  <c r="F216" i="4"/>
  <c r="E216" i="4"/>
  <c r="E215" i="4" s="1"/>
  <c r="D216" i="4"/>
  <c r="D215" i="4"/>
  <c r="F215" i="4" s="1"/>
  <c r="F214" i="4"/>
  <c r="F213" i="4"/>
  <c r="F212" i="4"/>
  <c r="F211" i="4"/>
  <c r="E210" i="4"/>
  <c r="E196" i="4" s="1"/>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E139" i="4" s="1"/>
  <c r="D140" i="4"/>
  <c r="F138" i="4"/>
  <c r="F137" i="4"/>
  <c r="F136" i="4"/>
  <c r="F135" i="4"/>
  <c r="E134" i="4"/>
  <c r="D134" i="4"/>
  <c r="F134" i="4" s="1"/>
  <c r="F133" i="4"/>
  <c r="E133" i="4"/>
  <c r="D133" i="4"/>
  <c r="F132" i="4"/>
  <c r="F131" i="4"/>
  <c r="F130" i="4"/>
  <c r="F129" i="4"/>
  <c r="E128" i="4"/>
  <c r="D128" i="4"/>
  <c r="F128" i="4" s="1"/>
  <c r="F127" i="4"/>
  <c r="F126"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H1578" i="1"/>
  <c r="G1578" i="1"/>
  <c r="C1578" i="1"/>
  <c r="C1577" i="1"/>
  <c r="H1577" i="1" s="1"/>
  <c r="C1576" i="1"/>
  <c r="H1576" i="1" s="1"/>
  <c r="G1575" i="1"/>
  <c r="C1575" i="1"/>
  <c r="H1575" i="1" s="1"/>
  <c r="H1574" i="1"/>
  <c r="G1574" i="1"/>
  <c r="C1574" i="1"/>
  <c r="C1573" i="1"/>
  <c r="H1573" i="1" s="1"/>
  <c r="C1572" i="1"/>
  <c r="H1572" i="1" s="1"/>
  <c r="C1571" i="1"/>
  <c r="H1571" i="1" s="1"/>
  <c r="H1570" i="1"/>
  <c r="G1570" i="1"/>
  <c r="C1570" i="1"/>
  <c r="C1569" i="1"/>
  <c r="H1569" i="1" s="1"/>
  <c r="C1568" i="1"/>
  <c r="H1568" i="1" s="1"/>
  <c r="C1567" i="1"/>
  <c r="H1566" i="1"/>
  <c r="G1566" i="1"/>
  <c r="C1566" i="1"/>
  <c r="C1565" i="1"/>
  <c r="H1565" i="1" s="1"/>
  <c r="C1564" i="1"/>
  <c r="H1564" i="1" s="1"/>
  <c r="G1563" i="1"/>
  <c r="C1563" i="1"/>
  <c r="H1563" i="1" s="1"/>
  <c r="H1562" i="1"/>
  <c r="G1562" i="1"/>
  <c r="C1562" i="1"/>
  <c r="C1561" i="1"/>
  <c r="H1561" i="1" s="1"/>
  <c r="C1560" i="1"/>
  <c r="H1560" i="1" s="1"/>
  <c r="G1559" i="1"/>
  <c r="C1559" i="1"/>
  <c r="H1559" i="1" s="1"/>
  <c r="H1558" i="1"/>
  <c r="G1558" i="1"/>
  <c r="C1558" i="1"/>
  <c r="C1557" i="1"/>
  <c r="H1557" i="1" s="1"/>
  <c r="C1556" i="1"/>
  <c r="H1556" i="1" s="1"/>
  <c r="C1555" i="1"/>
  <c r="H1554" i="1"/>
  <c r="G1554" i="1"/>
  <c r="C1554" i="1"/>
  <c r="C1553" i="1"/>
  <c r="H1553" i="1" s="1"/>
  <c r="C1552" i="1"/>
  <c r="H1552" i="1" s="1"/>
  <c r="G1551" i="1"/>
  <c r="C1551" i="1"/>
  <c r="H1551" i="1" s="1"/>
  <c r="H1550" i="1"/>
  <c r="G1550" i="1"/>
  <c r="C1550" i="1"/>
  <c r="C1549" i="1"/>
  <c r="H1549" i="1" s="1"/>
  <c r="C1548" i="1"/>
  <c r="H1548" i="1" s="1"/>
  <c r="C1547" i="1"/>
  <c r="H1547" i="1" s="1"/>
  <c r="H1546" i="1"/>
  <c r="G1546" i="1"/>
  <c r="C1546" i="1"/>
  <c r="C1545" i="1"/>
  <c r="H1545" i="1" s="1"/>
  <c r="C1544" i="1"/>
  <c r="H1544" i="1" s="1"/>
  <c r="C1543" i="1"/>
  <c r="H1543" i="1" s="1"/>
  <c r="H1542" i="1"/>
  <c r="G1542" i="1"/>
  <c r="C1542" i="1"/>
  <c r="C1541" i="1"/>
  <c r="H1541" i="1" s="1"/>
  <c r="C1540" i="1"/>
  <c r="H1540" i="1" s="1"/>
  <c r="C1539" i="1"/>
  <c r="H1539" i="1" s="1"/>
  <c r="H1538" i="1"/>
  <c r="G1538" i="1"/>
  <c r="C1538" i="1"/>
  <c r="C1537" i="1"/>
  <c r="H1537" i="1" s="1"/>
  <c r="C1536" i="1"/>
  <c r="H1536" i="1" s="1"/>
  <c r="G1535" i="1"/>
  <c r="C1535" i="1"/>
  <c r="H1535" i="1" s="1"/>
  <c r="H1534" i="1"/>
  <c r="G1534" i="1"/>
  <c r="C1534" i="1"/>
  <c r="C1533" i="1"/>
  <c r="H1533" i="1" s="1"/>
  <c r="C1532" i="1"/>
  <c r="H1532" i="1" s="1"/>
  <c r="C1531" i="1"/>
  <c r="H1531" i="1" s="1"/>
  <c r="H1530" i="1"/>
  <c r="G1530" i="1"/>
  <c r="C1530" i="1"/>
  <c r="C1529" i="1"/>
  <c r="H1529" i="1" s="1"/>
  <c r="C1528" i="1"/>
  <c r="H1528" i="1" s="1"/>
  <c r="G1527" i="1"/>
  <c r="C1527" i="1"/>
  <c r="H1527" i="1" s="1"/>
  <c r="H1526" i="1"/>
  <c r="G1526" i="1"/>
  <c r="C1526" i="1"/>
  <c r="C1525" i="1"/>
  <c r="H1525" i="1" s="1"/>
  <c r="C1524" i="1"/>
  <c r="H1524" i="1" s="1"/>
  <c r="C1523" i="1"/>
  <c r="H1523" i="1" s="1"/>
  <c r="H1522" i="1"/>
  <c r="G1522" i="1"/>
  <c r="C1522" i="1"/>
  <c r="C1521" i="1"/>
  <c r="H1521" i="1" s="1"/>
  <c r="C1520" i="1"/>
  <c r="H1520" i="1" s="1"/>
  <c r="C1519" i="1"/>
  <c r="C1516" i="1"/>
  <c r="H1516" i="1" s="1"/>
  <c r="C1515" i="1"/>
  <c r="H1515" i="1" s="1"/>
  <c r="H1514" i="1"/>
  <c r="G1514" i="1"/>
  <c r="C1514" i="1"/>
  <c r="C1513" i="1"/>
  <c r="H1513" i="1" s="1"/>
  <c r="C1512" i="1"/>
  <c r="H1512" i="1" s="1"/>
  <c r="C1511" i="1"/>
  <c r="H1510" i="1"/>
  <c r="G1510" i="1"/>
  <c r="C1510" i="1"/>
  <c r="C1509" i="1"/>
  <c r="H1509" i="1" s="1"/>
  <c r="C1508" i="1"/>
  <c r="H1508" i="1" s="1"/>
  <c r="G1507" i="1"/>
  <c r="C1507" i="1"/>
  <c r="H1507" i="1" s="1"/>
  <c r="H1506" i="1"/>
  <c r="G1506" i="1"/>
  <c r="C1506" i="1"/>
  <c r="C1505" i="1"/>
  <c r="H1505" i="1" s="1"/>
  <c r="C1504" i="1"/>
  <c r="H1504" i="1" s="1"/>
  <c r="G1503" i="1"/>
  <c r="C1503" i="1"/>
  <c r="H1503" i="1" s="1"/>
  <c r="H1502" i="1"/>
  <c r="G1502" i="1"/>
  <c r="C1502" i="1"/>
  <c r="C1500" i="1"/>
  <c r="H1500" i="1" s="1"/>
  <c r="H1498" i="1"/>
  <c r="G1498" i="1"/>
  <c r="C1498" i="1"/>
  <c r="C1497" i="1"/>
  <c r="H1497" i="1" s="1"/>
  <c r="C1496" i="1"/>
  <c r="H1496" i="1" s="1"/>
  <c r="C1495" i="1"/>
  <c r="H1495" i="1" s="1"/>
  <c r="H1494" i="1"/>
  <c r="G1494" i="1"/>
  <c r="C1494" i="1"/>
  <c r="C1493" i="1"/>
  <c r="H1493" i="1" s="1"/>
  <c r="C1492" i="1"/>
  <c r="H1492" i="1" s="1"/>
  <c r="G1491" i="1"/>
  <c r="C1491" i="1"/>
  <c r="H1491" i="1" s="1"/>
  <c r="H1490" i="1"/>
  <c r="G1490" i="1"/>
  <c r="C1490" i="1"/>
  <c r="C1489" i="1"/>
  <c r="H1489" i="1" s="1"/>
  <c r="C1488" i="1"/>
  <c r="H1488" i="1" s="1"/>
  <c r="C1487" i="1"/>
  <c r="H1487" i="1" s="1"/>
  <c r="H1486" i="1"/>
  <c r="G1486" i="1"/>
  <c r="C1486" i="1"/>
  <c r="C1485" i="1"/>
  <c r="H1485" i="1" s="1"/>
  <c r="C1484" i="1"/>
  <c r="H1484" i="1" s="1"/>
  <c r="C1483" i="1"/>
  <c r="H1482" i="1"/>
  <c r="G1482" i="1"/>
  <c r="C1482" i="1"/>
  <c r="C1481" i="1"/>
  <c r="H1481" i="1" s="1"/>
  <c r="C1480" i="1"/>
  <c r="H1480" i="1" s="1"/>
  <c r="D1479" i="1"/>
  <c r="C1479" i="1"/>
  <c r="D1478" i="1"/>
  <c r="C1478" i="1"/>
  <c r="J1478" i="1" s="1"/>
  <c r="G1477" i="1"/>
  <c r="D1477" i="1"/>
  <c r="H1477" i="1" s="1"/>
  <c r="I1477" i="1" s="1"/>
  <c r="C1477" i="1"/>
  <c r="J1477" i="1" s="1"/>
  <c r="D1476" i="1"/>
  <c r="C1476" i="1"/>
  <c r="J1476" i="1" s="1"/>
  <c r="D1475" i="1"/>
  <c r="G1475" i="1" s="1"/>
  <c r="C1475" i="1"/>
  <c r="J1474" i="1"/>
  <c r="D1474" i="1"/>
  <c r="C1474" i="1"/>
  <c r="H1474" i="1" s="1"/>
  <c r="D1473" i="1"/>
  <c r="C1473" i="1"/>
  <c r="J1472" i="1"/>
  <c r="D1472" i="1"/>
  <c r="C1472" i="1"/>
  <c r="H1472" i="1" s="1"/>
  <c r="D1471" i="1"/>
  <c r="G1471" i="1" s="1"/>
  <c r="C1471" i="1"/>
  <c r="H1470" i="1"/>
  <c r="G1470" i="1"/>
  <c r="D1470" i="1"/>
  <c r="C1470" i="1"/>
  <c r="D1469" i="1"/>
  <c r="C1469" i="1"/>
  <c r="H1469" i="1" s="1"/>
  <c r="H1468" i="1"/>
  <c r="I1468" i="1" s="1"/>
  <c r="G1468" i="1"/>
  <c r="D1468" i="1"/>
  <c r="C1468" i="1"/>
  <c r="J1468" i="1" s="1"/>
  <c r="J1467" i="1"/>
  <c r="D1467" i="1"/>
  <c r="C1467" i="1"/>
  <c r="H1467" i="1" s="1"/>
  <c r="I1466" i="1"/>
  <c r="G1466" i="1"/>
  <c r="D1466" i="1"/>
  <c r="H1466" i="1" s="1"/>
  <c r="C1466" i="1"/>
  <c r="J1466" i="1" s="1"/>
  <c r="J1465" i="1"/>
  <c r="D1465" i="1"/>
  <c r="C1465" i="1"/>
  <c r="H1465" i="1" s="1"/>
  <c r="D1464" i="1"/>
  <c r="C1464" i="1"/>
  <c r="J1464" i="1" s="1"/>
  <c r="J1463" i="1"/>
  <c r="H1463" i="1"/>
  <c r="G1463" i="1"/>
  <c r="I1463" i="1" s="1"/>
  <c r="D1463" i="1"/>
  <c r="C1463" i="1"/>
  <c r="H1462" i="1"/>
  <c r="G1462" i="1"/>
  <c r="I1462" i="1" s="1"/>
  <c r="D1462" i="1"/>
  <c r="J1462" i="1" s="1"/>
  <c r="C1462" i="1"/>
  <c r="D1461" i="1"/>
  <c r="G1460" i="1"/>
  <c r="D1460" i="1"/>
  <c r="C1460" i="1"/>
  <c r="J1459" i="1"/>
  <c r="D1459" i="1"/>
  <c r="C1459" i="1"/>
  <c r="H1459" i="1" s="1"/>
  <c r="D1458" i="1"/>
  <c r="C1458" i="1"/>
  <c r="J1457" i="1"/>
  <c r="D1457" i="1"/>
  <c r="C1457" i="1"/>
  <c r="H1457" i="1" s="1"/>
  <c r="G1456" i="1"/>
  <c r="D1456" i="1"/>
  <c r="C1456" i="1"/>
  <c r="J1455" i="1"/>
  <c r="D1455" i="1"/>
  <c r="C1455" i="1"/>
  <c r="H1455" i="1" s="1"/>
  <c r="C1454" i="1"/>
  <c r="H1452" i="1"/>
  <c r="D1452" i="1"/>
  <c r="C1452" i="1"/>
  <c r="J1452" i="1" s="1"/>
  <c r="H1451" i="1"/>
  <c r="D1451" i="1"/>
  <c r="J1451" i="1" s="1"/>
  <c r="C1451" i="1"/>
  <c r="D1450" i="1"/>
  <c r="C1450" i="1"/>
  <c r="J1450" i="1" s="1"/>
  <c r="D1449" i="1"/>
  <c r="C1449" i="1"/>
  <c r="J1449" i="1" s="1"/>
  <c r="D1448" i="1"/>
  <c r="C1448" i="1"/>
  <c r="J1448" i="1" s="1"/>
  <c r="H1447" i="1"/>
  <c r="G1447" i="1"/>
  <c r="I1447" i="1" s="1"/>
  <c r="D1447" i="1"/>
  <c r="J1447" i="1" s="1"/>
  <c r="C1447" i="1"/>
  <c r="J1446" i="1"/>
  <c r="H1446" i="1"/>
  <c r="G1446" i="1"/>
  <c r="I1446" i="1" s="1"/>
  <c r="D1446" i="1"/>
  <c r="C1446" i="1"/>
  <c r="G1445" i="1"/>
  <c r="D1445" i="1"/>
  <c r="C1445" i="1"/>
  <c r="J1445" i="1" s="1"/>
  <c r="J1444" i="1"/>
  <c r="H1444" i="1"/>
  <c r="I1444" i="1" s="1"/>
  <c r="G1444" i="1"/>
  <c r="D1444" i="1"/>
  <c r="C1444" i="1"/>
  <c r="G1443" i="1"/>
  <c r="I1443" i="1" s="1"/>
  <c r="D1443" i="1"/>
  <c r="H1443" i="1" s="1"/>
  <c r="C1443" i="1"/>
  <c r="J1442" i="1"/>
  <c r="H1442" i="1"/>
  <c r="G1442" i="1"/>
  <c r="I1442" i="1" s="1"/>
  <c r="D1442" i="1"/>
  <c r="C1442" i="1"/>
  <c r="G1441" i="1"/>
  <c r="D1441" i="1"/>
  <c r="C1441" i="1"/>
  <c r="J1441" i="1" s="1"/>
  <c r="J1440" i="1"/>
  <c r="H1440" i="1"/>
  <c r="G1440" i="1"/>
  <c r="I1440" i="1" s="1"/>
  <c r="D1440" i="1"/>
  <c r="C1440" i="1"/>
  <c r="H1439" i="1"/>
  <c r="G1439" i="1"/>
  <c r="I1439" i="1" s="1"/>
  <c r="D1439" i="1"/>
  <c r="C1439" i="1"/>
  <c r="D1438" i="1"/>
  <c r="H1438" i="1" s="1"/>
  <c r="C1438" i="1"/>
  <c r="C1437" i="1"/>
  <c r="D1434" i="1"/>
  <c r="C1434" i="1"/>
  <c r="H1434" i="1" s="1"/>
  <c r="D1433" i="1"/>
  <c r="C1433" i="1"/>
  <c r="D1432" i="1"/>
  <c r="H1432" i="1" s="1"/>
  <c r="C1432" i="1"/>
  <c r="D1431" i="1"/>
  <c r="C1431" i="1"/>
  <c r="H1431" i="1" s="1"/>
  <c r="G1430" i="1"/>
  <c r="D1430" i="1"/>
  <c r="C1430" i="1"/>
  <c r="H1430" i="1" s="1"/>
  <c r="H1429" i="1"/>
  <c r="G1429" i="1"/>
  <c r="D1429" i="1"/>
  <c r="C1429" i="1"/>
  <c r="D1428" i="1"/>
  <c r="C1428" i="1"/>
  <c r="H1428" i="1" s="1"/>
  <c r="H1427" i="1"/>
  <c r="G1427" i="1"/>
  <c r="D1427" i="1"/>
  <c r="C1427" i="1"/>
  <c r="H1426" i="1"/>
  <c r="G1426" i="1"/>
  <c r="D1426" i="1"/>
  <c r="C1426" i="1"/>
  <c r="D1425" i="1"/>
  <c r="C1425" i="1"/>
  <c r="H1425" i="1" s="1"/>
  <c r="D1424" i="1"/>
  <c r="C1424" i="1"/>
  <c r="D1422" i="1"/>
  <c r="C1422" i="1"/>
  <c r="H1422" i="1" s="1"/>
  <c r="D1421" i="1"/>
  <c r="G1421" i="1" s="1"/>
  <c r="C1421" i="1"/>
  <c r="H1421" i="1" s="1"/>
  <c r="H1420" i="1"/>
  <c r="G1420" i="1"/>
  <c r="D1420" i="1"/>
  <c r="C1420" i="1"/>
  <c r="H1419" i="1"/>
  <c r="G1419" i="1"/>
  <c r="D1419" i="1"/>
  <c r="C1419" i="1"/>
  <c r="D1418" i="1"/>
  <c r="G1418" i="1" s="1"/>
  <c r="C1418" i="1"/>
  <c r="H1418" i="1" s="1"/>
  <c r="H1417" i="1"/>
  <c r="G1417" i="1"/>
  <c r="D1417" i="1"/>
  <c r="C1417" i="1"/>
  <c r="H1416" i="1"/>
  <c r="G1416" i="1"/>
  <c r="D1416" i="1"/>
  <c r="C1416" i="1"/>
  <c r="D1415" i="1"/>
  <c r="G1415" i="1" s="1"/>
  <c r="C1415" i="1"/>
  <c r="H1415" i="1" s="1"/>
  <c r="H1414" i="1"/>
  <c r="G1414" i="1"/>
  <c r="D1414" i="1"/>
  <c r="C1414" i="1"/>
  <c r="H1413" i="1"/>
  <c r="G1413" i="1"/>
  <c r="D1413" i="1"/>
  <c r="C1413" i="1"/>
  <c r="D1412" i="1"/>
  <c r="G1412" i="1" s="1"/>
  <c r="C1412" i="1"/>
  <c r="H1412" i="1" s="1"/>
  <c r="H1411" i="1"/>
  <c r="G1411" i="1"/>
  <c r="D1411" i="1"/>
  <c r="C1411" i="1"/>
  <c r="H1410" i="1"/>
  <c r="G1410" i="1"/>
  <c r="D1410" i="1"/>
  <c r="C1410" i="1"/>
  <c r="D1409" i="1"/>
  <c r="G1409" i="1" s="1"/>
  <c r="C1409" i="1"/>
  <c r="H1409" i="1" s="1"/>
  <c r="H1408" i="1"/>
  <c r="G1408" i="1"/>
  <c r="D1408" i="1"/>
  <c r="C1408" i="1"/>
  <c r="H1407" i="1"/>
  <c r="G1407" i="1"/>
  <c r="D1407" i="1"/>
  <c r="C1407" i="1"/>
  <c r="D1406" i="1"/>
  <c r="G1406" i="1" s="1"/>
  <c r="C1406" i="1"/>
  <c r="H1406" i="1" s="1"/>
  <c r="H1405" i="1"/>
  <c r="G1405" i="1"/>
  <c r="D1405" i="1"/>
  <c r="C1405" i="1"/>
  <c r="H1404" i="1"/>
  <c r="G1404" i="1"/>
  <c r="D1404" i="1"/>
  <c r="C1404" i="1"/>
  <c r="D1403" i="1"/>
  <c r="G1403" i="1" s="1"/>
  <c r="C1403" i="1"/>
  <c r="H1403" i="1" s="1"/>
  <c r="H1402" i="1"/>
  <c r="G1402" i="1"/>
  <c r="D1402" i="1"/>
  <c r="C1402" i="1"/>
  <c r="H1401" i="1"/>
  <c r="G1401" i="1"/>
  <c r="D1401" i="1"/>
  <c r="C1401" i="1"/>
  <c r="D1400" i="1"/>
  <c r="G1400" i="1" s="1"/>
  <c r="C1400" i="1"/>
  <c r="H1400" i="1" s="1"/>
  <c r="H1399" i="1"/>
  <c r="G1399" i="1"/>
  <c r="D1399" i="1"/>
  <c r="C1399" i="1"/>
  <c r="H1398" i="1"/>
  <c r="G1398" i="1"/>
  <c r="D1398" i="1"/>
  <c r="C1398" i="1"/>
  <c r="D1397" i="1"/>
  <c r="G1397" i="1" s="1"/>
  <c r="C1397" i="1"/>
  <c r="H1397" i="1" s="1"/>
  <c r="H1396" i="1"/>
  <c r="G1396" i="1"/>
  <c r="D1396" i="1"/>
  <c r="C1396" i="1"/>
  <c r="H1395" i="1"/>
  <c r="G1395" i="1"/>
  <c r="D1395" i="1"/>
  <c r="C1395" i="1"/>
  <c r="D1394" i="1"/>
  <c r="G1394" i="1" s="1"/>
  <c r="C1394" i="1"/>
  <c r="H1394" i="1" s="1"/>
  <c r="H1393" i="1"/>
  <c r="G1393" i="1"/>
  <c r="D1393" i="1"/>
  <c r="C1393" i="1"/>
  <c r="H1392" i="1"/>
  <c r="G1392" i="1"/>
  <c r="D1392" i="1"/>
  <c r="C1392" i="1"/>
  <c r="D1391" i="1"/>
  <c r="G1391" i="1" s="1"/>
  <c r="C1391" i="1"/>
  <c r="H1391" i="1" s="1"/>
  <c r="H1390" i="1"/>
  <c r="G1390" i="1"/>
  <c r="D1390" i="1"/>
  <c r="C1390" i="1"/>
  <c r="H1389" i="1"/>
  <c r="G1389" i="1"/>
  <c r="D1389" i="1"/>
  <c r="C1389" i="1"/>
  <c r="D1388" i="1"/>
  <c r="G1388" i="1" s="1"/>
  <c r="C1388" i="1"/>
  <c r="H1388" i="1" s="1"/>
  <c r="H1387" i="1"/>
  <c r="G1387" i="1"/>
  <c r="D1387" i="1"/>
  <c r="C1387" i="1"/>
  <c r="H1386" i="1"/>
  <c r="G1386" i="1"/>
  <c r="D1386" i="1"/>
  <c r="C1386" i="1"/>
  <c r="D1385" i="1"/>
  <c r="G1385" i="1" s="1"/>
  <c r="C1385" i="1"/>
  <c r="H1385" i="1" s="1"/>
  <c r="H1384" i="1"/>
  <c r="G1384" i="1"/>
  <c r="D1384" i="1"/>
  <c r="C1384" i="1"/>
  <c r="D1383" i="1"/>
  <c r="H1382" i="1"/>
  <c r="D1382" i="1"/>
  <c r="C1382" i="1"/>
  <c r="G1382" i="1" s="1"/>
  <c r="H1381" i="1"/>
  <c r="G1381" i="1"/>
  <c r="D1381" i="1"/>
  <c r="C1381" i="1"/>
  <c r="H1380" i="1"/>
  <c r="G1380" i="1"/>
  <c r="D1380" i="1"/>
  <c r="C1380" i="1"/>
  <c r="H1379" i="1"/>
  <c r="D1379" i="1"/>
  <c r="C1379" i="1"/>
  <c r="G1379" i="1" s="1"/>
  <c r="H1378" i="1"/>
  <c r="G1378" i="1"/>
  <c r="D1378" i="1"/>
  <c r="C1378" i="1"/>
  <c r="H1377" i="1"/>
  <c r="G1377" i="1"/>
  <c r="D1377" i="1"/>
  <c r="C1377" i="1"/>
  <c r="H1376" i="1"/>
  <c r="D1376" i="1"/>
  <c r="C1376" i="1"/>
  <c r="G1376" i="1" s="1"/>
  <c r="H1375" i="1"/>
  <c r="G1375" i="1"/>
  <c r="D1375" i="1"/>
  <c r="C1375" i="1"/>
  <c r="H1374" i="1"/>
  <c r="G1374" i="1"/>
  <c r="D1374" i="1"/>
  <c r="C1374" i="1"/>
  <c r="H1373" i="1"/>
  <c r="D1373" i="1"/>
  <c r="C1373" i="1"/>
  <c r="G1373" i="1" s="1"/>
  <c r="H1372" i="1"/>
  <c r="G1372" i="1"/>
  <c r="D1372" i="1"/>
  <c r="C1372" i="1"/>
  <c r="H1371" i="1"/>
  <c r="G1371" i="1"/>
  <c r="D1371" i="1"/>
  <c r="C1371" i="1"/>
  <c r="H1370" i="1"/>
  <c r="D1370" i="1"/>
  <c r="C1370" i="1"/>
  <c r="G1370" i="1" s="1"/>
  <c r="H1369" i="1"/>
  <c r="G1369" i="1"/>
  <c r="D1369" i="1"/>
  <c r="C1369" i="1"/>
  <c r="H1368" i="1"/>
  <c r="G1368" i="1"/>
  <c r="D1368" i="1"/>
  <c r="C1368" i="1"/>
  <c r="H1367" i="1"/>
  <c r="D1367" i="1"/>
  <c r="C1367" i="1"/>
  <c r="G1367" i="1" s="1"/>
  <c r="H1366" i="1"/>
  <c r="G1366" i="1"/>
  <c r="D1366" i="1"/>
  <c r="C1366" i="1"/>
  <c r="H1365" i="1"/>
  <c r="G1365" i="1"/>
  <c r="D1365" i="1"/>
  <c r="C1365" i="1"/>
  <c r="H1364" i="1"/>
  <c r="D1364" i="1"/>
  <c r="C1364" i="1"/>
  <c r="G1364" i="1" s="1"/>
  <c r="H1363" i="1"/>
  <c r="G1363" i="1"/>
  <c r="D1363" i="1"/>
  <c r="C1363" i="1"/>
  <c r="H1362" i="1"/>
  <c r="G1362" i="1"/>
  <c r="D1362" i="1"/>
  <c r="C1362" i="1"/>
  <c r="H1361" i="1"/>
  <c r="D1361" i="1"/>
  <c r="C1361" i="1"/>
  <c r="G1361" i="1" s="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39" i="1"/>
  <c r="G1339" i="1"/>
  <c r="D1339" i="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D1328" i="1"/>
  <c r="C1328" i="1"/>
  <c r="H1327" i="1"/>
  <c r="G1327" i="1"/>
  <c r="D1327" i="1"/>
  <c r="C1327" i="1"/>
  <c r="H1326" i="1"/>
  <c r="G1326" i="1"/>
  <c r="D1326" i="1"/>
  <c r="C1326" i="1"/>
  <c r="D1325" i="1"/>
  <c r="C1325" i="1"/>
  <c r="H1324" i="1"/>
  <c r="G1324" i="1"/>
  <c r="D1324" i="1"/>
  <c r="C1324" i="1"/>
  <c r="H1323" i="1"/>
  <c r="G1323" i="1"/>
  <c r="D1323" i="1"/>
  <c r="C1323"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H1300" i="1"/>
  <c r="G1300" i="1"/>
  <c r="D1300" i="1"/>
  <c r="C1300" i="1"/>
  <c r="G1298" i="1"/>
  <c r="D1298" i="1"/>
  <c r="C1298" i="1"/>
  <c r="H1298" i="1" s="1"/>
  <c r="H1297" i="1"/>
  <c r="G1297" i="1"/>
  <c r="D1297" i="1"/>
  <c r="C1297" i="1"/>
  <c r="H1296" i="1"/>
  <c r="G1296" i="1"/>
  <c r="D1296" i="1"/>
  <c r="C1296" i="1"/>
  <c r="G1295" i="1"/>
  <c r="D1295" i="1"/>
  <c r="C1295" i="1"/>
  <c r="H1295" i="1" s="1"/>
  <c r="H1294" i="1"/>
  <c r="G1294" i="1"/>
  <c r="D1294" i="1"/>
  <c r="C1294" i="1"/>
  <c r="H1293" i="1"/>
  <c r="G1293" i="1"/>
  <c r="D1293" i="1"/>
  <c r="C1293" i="1"/>
  <c r="G1292" i="1"/>
  <c r="D1292" i="1"/>
  <c r="C1292" i="1"/>
  <c r="H1292" i="1" s="1"/>
  <c r="H1291" i="1"/>
  <c r="G1291" i="1"/>
  <c r="D1291" i="1"/>
  <c r="C1291" i="1"/>
  <c r="H1290" i="1"/>
  <c r="G1290" i="1"/>
  <c r="D1290" i="1"/>
  <c r="C1290" i="1"/>
  <c r="G1289" i="1"/>
  <c r="D1289" i="1"/>
  <c r="C1289" i="1"/>
  <c r="H1289" i="1" s="1"/>
  <c r="H1288" i="1"/>
  <c r="G1288" i="1"/>
  <c r="D1288" i="1"/>
  <c r="C1288" i="1"/>
  <c r="H1287" i="1"/>
  <c r="G1287" i="1"/>
  <c r="D1287" i="1"/>
  <c r="C1287" i="1"/>
  <c r="G1286" i="1"/>
  <c r="D1286" i="1"/>
  <c r="C1286" i="1"/>
  <c r="H1286" i="1" s="1"/>
  <c r="H1285" i="1"/>
  <c r="G1285" i="1"/>
  <c r="D1285" i="1"/>
  <c r="C1285" i="1"/>
  <c r="H1284" i="1"/>
  <c r="G1284" i="1"/>
  <c r="D1284" i="1"/>
  <c r="C1284" i="1"/>
  <c r="G1283" i="1"/>
  <c r="D1283" i="1"/>
  <c r="C1283" i="1"/>
  <c r="H1283" i="1" s="1"/>
  <c r="H1282" i="1"/>
  <c r="G1282" i="1"/>
  <c r="D1282" i="1"/>
  <c r="C1282" i="1"/>
  <c r="H1281" i="1"/>
  <c r="G1281" i="1"/>
  <c r="D1281" i="1"/>
  <c r="C1281" i="1"/>
  <c r="G1280" i="1"/>
  <c r="D1280" i="1"/>
  <c r="C1280" i="1"/>
  <c r="H1280" i="1" s="1"/>
  <c r="H1279" i="1"/>
  <c r="G1279" i="1"/>
  <c r="D1279" i="1"/>
  <c r="C1279" i="1"/>
  <c r="H1278" i="1"/>
  <c r="G1278" i="1"/>
  <c r="D1278" i="1"/>
  <c r="C1278" i="1"/>
  <c r="G1277" i="1"/>
  <c r="D1277" i="1"/>
  <c r="C1277" i="1"/>
  <c r="H1277" i="1" s="1"/>
  <c r="H1276" i="1"/>
  <c r="G1276" i="1"/>
  <c r="D1276" i="1"/>
  <c r="C1276" i="1"/>
  <c r="H1275" i="1"/>
  <c r="G1275" i="1"/>
  <c r="D1275" i="1"/>
  <c r="C1275" i="1"/>
  <c r="G1274" i="1"/>
  <c r="D1274" i="1"/>
  <c r="C1274" i="1"/>
  <c r="H1274" i="1" s="1"/>
  <c r="H1273" i="1"/>
  <c r="G1273" i="1"/>
  <c r="D1273" i="1"/>
  <c r="C1273" i="1"/>
  <c r="H1272" i="1"/>
  <c r="G1272" i="1"/>
  <c r="D1272" i="1"/>
  <c r="C1272" i="1"/>
  <c r="G1271" i="1"/>
  <c r="D1271" i="1"/>
  <c r="C1271" i="1"/>
  <c r="H1271" i="1" s="1"/>
  <c r="H1270" i="1"/>
  <c r="G1270" i="1"/>
  <c r="D1270" i="1"/>
  <c r="C1270" i="1"/>
  <c r="H1269" i="1"/>
  <c r="G1269" i="1"/>
  <c r="D1269" i="1"/>
  <c r="C1269" i="1"/>
  <c r="G1268" i="1"/>
  <c r="D1268" i="1"/>
  <c r="C1268" i="1"/>
  <c r="H1268" i="1" s="1"/>
  <c r="H1267" i="1"/>
  <c r="G1267" i="1"/>
  <c r="D1267" i="1"/>
  <c r="C1267" i="1"/>
  <c r="H1266" i="1"/>
  <c r="G1266" i="1"/>
  <c r="D1266" i="1"/>
  <c r="C1266" i="1"/>
  <c r="G1265" i="1"/>
  <c r="D1265" i="1"/>
  <c r="C1265" i="1"/>
  <c r="H1265" i="1" s="1"/>
  <c r="H1264" i="1"/>
  <c r="G1264" i="1"/>
  <c r="D1264" i="1"/>
  <c r="C1264" i="1"/>
  <c r="H1263" i="1"/>
  <c r="G1263" i="1"/>
  <c r="D1263" i="1"/>
  <c r="C1263" i="1"/>
  <c r="G1262" i="1"/>
  <c r="D1262" i="1"/>
  <c r="C1262" i="1"/>
  <c r="H1262" i="1" s="1"/>
  <c r="H1261" i="1"/>
  <c r="G1261" i="1"/>
  <c r="D1261" i="1"/>
  <c r="C1261" i="1"/>
  <c r="H1260" i="1"/>
  <c r="G1260" i="1"/>
  <c r="D1260" i="1"/>
  <c r="C1260" i="1"/>
  <c r="G1259" i="1"/>
  <c r="D1259" i="1"/>
  <c r="C1259" i="1"/>
  <c r="H1259" i="1" s="1"/>
  <c r="H1258" i="1"/>
  <c r="G1258" i="1"/>
  <c r="D1258" i="1"/>
  <c r="C1258" i="1"/>
  <c r="H1257" i="1"/>
  <c r="G1257" i="1"/>
  <c r="D1257" i="1"/>
  <c r="C1257" i="1"/>
  <c r="G1256" i="1"/>
  <c r="D1256" i="1"/>
  <c r="C1256" i="1"/>
  <c r="H1256" i="1" s="1"/>
  <c r="H1255" i="1"/>
  <c r="G1255" i="1"/>
  <c r="D1255" i="1"/>
  <c r="C1255" i="1"/>
  <c r="H1254" i="1"/>
  <c r="G1254" i="1"/>
  <c r="D1254" i="1"/>
  <c r="C1254" i="1"/>
  <c r="G1253" i="1"/>
  <c r="D1253" i="1"/>
  <c r="C1253" i="1"/>
  <c r="H1253" i="1" s="1"/>
  <c r="H1252" i="1"/>
  <c r="G1252" i="1"/>
  <c r="D1252" i="1"/>
  <c r="C1252" i="1"/>
  <c r="H1251" i="1"/>
  <c r="G1251" i="1"/>
  <c r="D1251" i="1"/>
  <c r="C1251" i="1"/>
  <c r="G1250" i="1"/>
  <c r="D1250" i="1"/>
  <c r="C1250" i="1"/>
  <c r="H1250" i="1" s="1"/>
  <c r="H1249" i="1"/>
  <c r="G1249" i="1"/>
  <c r="D1249" i="1"/>
  <c r="C1249" i="1"/>
  <c r="H1248" i="1"/>
  <c r="G1248" i="1"/>
  <c r="D1248" i="1"/>
  <c r="C1248" i="1"/>
  <c r="G1247" i="1"/>
  <c r="D1247" i="1"/>
  <c r="C1247" i="1"/>
  <c r="H1247" i="1" s="1"/>
  <c r="H1246" i="1"/>
  <c r="G1246" i="1"/>
  <c r="D1246" i="1"/>
  <c r="C1246" i="1"/>
  <c r="H1245" i="1"/>
  <c r="G1245" i="1"/>
  <c r="D1245" i="1"/>
  <c r="C1245" i="1"/>
  <c r="G1244" i="1"/>
  <c r="D1244" i="1"/>
  <c r="C1244" i="1"/>
  <c r="H1244" i="1" s="1"/>
  <c r="H1243" i="1"/>
  <c r="G1243" i="1"/>
  <c r="D1243" i="1"/>
  <c r="C1243" i="1"/>
  <c r="H1242" i="1"/>
  <c r="G1242" i="1"/>
  <c r="D1242" i="1"/>
  <c r="C1242" i="1"/>
  <c r="G1241" i="1"/>
  <c r="D1241" i="1"/>
  <c r="C1241" i="1"/>
  <c r="H1241" i="1" s="1"/>
  <c r="H1240" i="1"/>
  <c r="G1240" i="1"/>
  <c r="D1240" i="1"/>
  <c r="C1240" i="1"/>
  <c r="H1239" i="1"/>
  <c r="G1239" i="1"/>
  <c r="D1239" i="1"/>
  <c r="C1239" i="1"/>
  <c r="G1238" i="1"/>
  <c r="D1238" i="1"/>
  <c r="C1238" i="1"/>
  <c r="H1238" i="1" s="1"/>
  <c r="H1237" i="1"/>
  <c r="G1237" i="1"/>
  <c r="D1237" i="1"/>
  <c r="C1237" i="1"/>
  <c r="C1236" i="1"/>
  <c r="H1235" i="1"/>
  <c r="D1235" i="1"/>
  <c r="C1235" i="1"/>
  <c r="G1235" i="1" s="1"/>
  <c r="H1234" i="1"/>
  <c r="G1234" i="1"/>
  <c r="D1234" i="1"/>
  <c r="C1234" i="1"/>
  <c r="H1233" i="1"/>
  <c r="G1233" i="1"/>
  <c r="D1233" i="1"/>
  <c r="C1233" i="1"/>
  <c r="H1232" i="1"/>
  <c r="D1232" i="1"/>
  <c r="C1232" i="1"/>
  <c r="G1232" i="1" s="1"/>
  <c r="H1231" i="1"/>
  <c r="G1231" i="1"/>
  <c r="D1231" i="1"/>
  <c r="C1231" i="1"/>
  <c r="D1230" i="1"/>
  <c r="H1230" i="1" s="1"/>
  <c r="C1230" i="1"/>
  <c r="H1229" i="1"/>
  <c r="D1229" i="1"/>
  <c r="C1229" i="1"/>
  <c r="G1229" i="1" s="1"/>
  <c r="D1228" i="1"/>
  <c r="C1228" i="1"/>
  <c r="C1227" i="1"/>
  <c r="D1226" i="1"/>
  <c r="C1226" i="1"/>
  <c r="G1226" i="1" s="1"/>
  <c r="D1225" i="1"/>
  <c r="C1225" i="1"/>
  <c r="H1225" i="1" s="1"/>
  <c r="D1224" i="1"/>
  <c r="C1224" i="1"/>
  <c r="H1224" i="1" s="1"/>
  <c r="D1223" i="1"/>
  <c r="H1221" i="1"/>
  <c r="G1221" i="1"/>
  <c r="D1221" i="1"/>
  <c r="C1221" i="1"/>
  <c r="H1220" i="1"/>
  <c r="D1220" i="1"/>
  <c r="C1220" i="1"/>
  <c r="G1220" i="1" s="1"/>
  <c r="D1219" i="1"/>
  <c r="H1218" i="1"/>
  <c r="G1218" i="1"/>
  <c r="D1218" i="1"/>
  <c r="C1218" i="1"/>
  <c r="H1217" i="1"/>
  <c r="G1217" i="1"/>
  <c r="D1217" i="1"/>
  <c r="C1217" i="1"/>
  <c r="H1216" i="1"/>
  <c r="G1216" i="1"/>
  <c r="D1216" i="1"/>
  <c r="C1216"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D1201" i="1"/>
  <c r="H1200" i="1"/>
  <c r="G1200" i="1"/>
  <c r="D1200" i="1"/>
  <c r="C1200" i="1"/>
  <c r="H1199" i="1"/>
  <c r="D1199" i="1"/>
  <c r="C1199" i="1"/>
  <c r="G1199" i="1" s="1"/>
  <c r="H1198" i="1"/>
  <c r="G1198" i="1"/>
  <c r="D1198" i="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G1190" i="1" s="1"/>
  <c r="H1189" i="1"/>
  <c r="G1189" i="1"/>
  <c r="D1189" i="1"/>
  <c r="C1189" i="1"/>
  <c r="H1188" i="1"/>
  <c r="G1188" i="1"/>
  <c r="D1188" i="1"/>
  <c r="C1188" i="1"/>
  <c r="D1187" i="1"/>
  <c r="C1187" i="1"/>
  <c r="G1187" i="1" s="1"/>
  <c r="H1186" i="1"/>
  <c r="G1186" i="1"/>
  <c r="D1186" i="1"/>
  <c r="C1186" i="1"/>
  <c r="H1185" i="1"/>
  <c r="G1185" i="1"/>
  <c r="D1185" i="1"/>
  <c r="C1185" i="1"/>
  <c r="D1184" i="1"/>
  <c r="C1184" i="1"/>
  <c r="G1184" i="1" s="1"/>
  <c r="H1182" i="1"/>
  <c r="G1182" i="1"/>
  <c r="D1182" i="1"/>
  <c r="C1182" i="1"/>
  <c r="D1181" i="1"/>
  <c r="C1181" i="1"/>
  <c r="H1181" i="1" s="1"/>
  <c r="H1180" i="1"/>
  <c r="G1180" i="1"/>
  <c r="D1180" i="1"/>
  <c r="C1180" i="1"/>
  <c r="H1179" i="1"/>
  <c r="G1179" i="1"/>
  <c r="D1179" i="1"/>
  <c r="C1179" i="1"/>
  <c r="D1178" i="1"/>
  <c r="C1178" i="1"/>
  <c r="H1178" i="1" s="1"/>
  <c r="H1177" i="1"/>
  <c r="G1177" i="1"/>
  <c r="D1177" i="1"/>
  <c r="C1177" i="1"/>
  <c r="H1176" i="1"/>
  <c r="G1176" i="1"/>
  <c r="D1176" i="1"/>
  <c r="C1176" i="1"/>
  <c r="D1175" i="1"/>
  <c r="C1175" i="1"/>
  <c r="H1175" i="1" s="1"/>
  <c r="H1174" i="1"/>
  <c r="G1174" i="1"/>
  <c r="D1174" i="1"/>
  <c r="C1174" i="1"/>
  <c r="H1173" i="1"/>
  <c r="G1173" i="1"/>
  <c r="D1173" i="1"/>
  <c r="C1173" i="1"/>
  <c r="D1172" i="1"/>
  <c r="C1172" i="1"/>
  <c r="H1171" i="1"/>
  <c r="G1171" i="1"/>
  <c r="D1171" i="1"/>
  <c r="C1171" i="1"/>
  <c r="H1170" i="1"/>
  <c r="G1170" i="1"/>
  <c r="D1170" i="1"/>
  <c r="C1170" i="1"/>
  <c r="D1169" i="1"/>
  <c r="C1169" i="1"/>
  <c r="H1168" i="1"/>
  <c r="G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D1151" i="1"/>
  <c r="G1151" i="1" s="1"/>
  <c r="C1151" i="1"/>
  <c r="H1150" i="1"/>
  <c r="G1150" i="1"/>
  <c r="D1150" i="1"/>
  <c r="C1150" i="1"/>
  <c r="D1149" i="1"/>
  <c r="C1149" i="1"/>
  <c r="H1148" i="1"/>
  <c r="D1148" i="1"/>
  <c r="G1148" i="1" s="1"/>
  <c r="C1148" i="1"/>
  <c r="H1147" i="1"/>
  <c r="G1147" i="1"/>
  <c r="D1147" i="1"/>
  <c r="C1147" i="1"/>
  <c r="H1146" i="1"/>
  <c r="D1146" i="1"/>
  <c r="C1146" i="1"/>
  <c r="G1146" i="1" s="1"/>
  <c r="H1145" i="1"/>
  <c r="D1145" i="1"/>
  <c r="G1145" i="1" s="1"/>
  <c r="C1145" i="1"/>
  <c r="H1144" i="1"/>
  <c r="G1144" i="1"/>
  <c r="D1144" i="1"/>
  <c r="C1144" i="1"/>
  <c r="D1143" i="1"/>
  <c r="C1143" i="1"/>
  <c r="G1143" i="1" s="1"/>
  <c r="H1142" i="1"/>
  <c r="D1142" i="1"/>
  <c r="G1142" i="1" s="1"/>
  <c r="C1142" i="1"/>
  <c r="H1141" i="1"/>
  <c r="G1141" i="1"/>
  <c r="D1141" i="1"/>
  <c r="C1141" i="1"/>
  <c r="H1140" i="1"/>
  <c r="D1140" i="1"/>
  <c r="C1140" i="1"/>
  <c r="G1140" i="1" s="1"/>
  <c r="H1139" i="1"/>
  <c r="D1139" i="1"/>
  <c r="G1139" i="1" s="1"/>
  <c r="C1139" i="1"/>
  <c r="H1138" i="1"/>
  <c r="G1138" i="1"/>
  <c r="D1138" i="1"/>
  <c r="C1138" i="1"/>
  <c r="D1137" i="1"/>
  <c r="C1137" i="1"/>
  <c r="G1137" i="1" s="1"/>
  <c r="H1136" i="1"/>
  <c r="D1136" i="1"/>
  <c r="G1136" i="1" s="1"/>
  <c r="C1136" i="1"/>
  <c r="H1135" i="1"/>
  <c r="G1135" i="1"/>
  <c r="D1135" i="1"/>
  <c r="C1135" i="1"/>
  <c r="H1134" i="1"/>
  <c r="D1134" i="1"/>
  <c r="C1134" i="1"/>
  <c r="G1134" i="1" s="1"/>
  <c r="H1133" i="1"/>
  <c r="D1133" i="1"/>
  <c r="G1133" i="1" s="1"/>
  <c r="C1133" i="1"/>
  <c r="H1132" i="1"/>
  <c r="G1132" i="1"/>
  <c r="D1132" i="1"/>
  <c r="C1132" i="1"/>
  <c r="D1131" i="1"/>
  <c r="C1131" i="1"/>
  <c r="H1130" i="1"/>
  <c r="D1130" i="1"/>
  <c r="G1130" i="1" s="1"/>
  <c r="C1130" i="1"/>
  <c r="H1129" i="1"/>
  <c r="G1129" i="1"/>
  <c r="D1129" i="1"/>
  <c r="C1129" i="1"/>
  <c r="H1128" i="1"/>
  <c r="D1128" i="1"/>
  <c r="C1128" i="1"/>
  <c r="G1128" i="1" s="1"/>
  <c r="H1127" i="1"/>
  <c r="D1127" i="1"/>
  <c r="G1127" i="1" s="1"/>
  <c r="C1127" i="1"/>
  <c r="H1126" i="1"/>
  <c r="G1126" i="1"/>
  <c r="D1126" i="1"/>
  <c r="C1126" i="1"/>
  <c r="D1125" i="1"/>
  <c r="C1125" i="1"/>
  <c r="G1125" i="1" s="1"/>
  <c r="D1124" i="1"/>
  <c r="H1123" i="1"/>
  <c r="G1123" i="1"/>
  <c r="D1123" i="1"/>
  <c r="C1123" i="1"/>
  <c r="H1122" i="1"/>
  <c r="D1122" i="1"/>
  <c r="C1122" i="1"/>
  <c r="G1122" i="1" s="1"/>
  <c r="H1121" i="1"/>
  <c r="D1121" i="1"/>
  <c r="G1121" i="1" s="1"/>
  <c r="C1121" i="1"/>
  <c r="H1120" i="1"/>
  <c r="G1120" i="1"/>
  <c r="D1120" i="1"/>
  <c r="C1120" i="1"/>
  <c r="H1119" i="1"/>
  <c r="D1119" i="1"/>
  <c r="C1119" i="1"/>
  <c r="G1119" i="1" s="1"/>
  <c r="H1118" i="1"/>
  <c r="D1118" i="1"/>
  <c r="G1118" i="1" s="1"/>
  <c r="C1118" i="1"/>
  <c r="H1117" i="1"/>
  <c r="G1117" i="1"/>
  <c r="D1117" i="1"/>
  <c r="C1117" i="1"/>
  <c r="D1116" i="1"/>
  <c r="C1116" i="1"/>
  <c r="G1116" i="1" s="1"/>
  <c r="H1115" i="1"/>
  <c r="D1115" i="1"/>
  <c r="G1115" i="1" s="1"/>
  <c r="C1115" i="1"/>
  <c r="H1114" i="1"/>
  <c r="G1114" i="1"/>
  <c r="D1114" i="1"/>
  <c r="C1114" i="1"/>
  <c r="D1113" i="1"/>
  <c r="C1113" i="1"/>
  <c r="H1112" i="1"/>
  <c r="D1112" i="1"/>
  <c r="G1112" i="1" s="1"/>
  <c r="C1112" i="1"/>
  <c r="H1111" i="1"/>
  <c r="G1111" i="1"/>
  <c r="D1111" i="1"/>
  <c r="C1111" i="1"/>
  <c r="H1110" i="1"/>
  <c r="D1110" i="1"/>
  <c r="C1110" i="1"/>
  <c r="G1110" i="1" s="1"/>
  <c r="H1109" i="1"/>
  <c r="D1109" i="1"/>
  <c r="G1109" i="1" s="1"/>
  <c r="C1109" i="1"/>
  <c r="H1108" i="1"/>
  <c r="G1108" i="1"/>
  <c r="D1108" i="1"/>
  <c r="C1108" i="1"/>
  <c r="H1107" i="1"/>
  <c r="D1107" i="1"/>
  <c r="C1107" i="1"/>
  <c r="G1107" i="1" s="1"/>
  <c r="H1106" i="1"/>
  <c r="D1106" i="1"/>
  <c r="G1106" i="1" s="1"/>
  <c r="C1106" i="1"/>
  <c r="H1105" i="1"/>
  <c r="G1105" i="1"/>
  <c r="D1105" i="1"/>
  <c r="C1105" i="1"/>
  <c r="H1104" i="1"/>
  <c r="D1104" i="1"/>
  <c r="C1104" i="1"/>
  <c r="G1104" i="1" s="1"/>
  <c r="H1103" i="1"/>
  <c r="D1103" i="1"/>
  <c r="G1103" i="1" s="1"/>
  <c r="C1103" i="1"/>
  <c r="H1102" i="1"/>
  <c r="G1102" i="1"/>
  <c r="D1102" i="1"/>
  <c r="C1102" i="1"/>
  <c r="H1101" i="1"/>
  <c r="D1101" i="1"/>
  <c r="C1101" i="1"/>
  <c r="G1101" i="1" s="1"/>
  <c r="H1100" i="1"/>
  <c r="D1100" i="1"/>
  <c r="G1100" i="1" s="1"/>
  <c r="C1100" i="1"/>
  <c r="H1099" i="1"/>
  <c r="G1099" i="1"/>
  <c r="D1099" i="1"/>
  <c r="C1099" i="1"/>
  <c r="D1098" i="1"/>
  <c r="C1098" i="1"/>
  <c r="H1097" i="1"/>
  <c r="D1097" i="1"/>
  <c r="G1097" i="1" s="1"/>
  <c r="C1097" i="1"/>
  <c r="H1096" i="1"/>
  <c r="G1096" i="1"/>
  <c r="D1096" i="1"/>
  <c r="C1096" i="1"/>
  <c r="D1095" i="1"/>
  <c r="C1095" i="1"/>
  <c r="H1094" i="1"/>
  <c r="D1094" i="1"/>
  <c r="G1094" i="1" s="1"/>
  <c r="C1094" i="1"/>
  <c r="H1093" i="1"/>
  <c r="G1093" i="1"/>
  <c r="D1093" i="1"/>
  <c r="C1093" i="1"/>
  <c r="H1092" i="1"/>
  <c r="D1092" i="1"/>
  <c r="C1092" i="1"/>
  <c r="G1092" i="1" s="1"/>
  <c r="H1091" i="1"/>
  <c r="D1091" i="1"/>
  <c r="G1091" i="1" s="1"/>
  <c r="C1091" i="1"/>
  <c r="H1090" i="1"/>
  <c r="G1090" i="1"/>
  <c r="D1090" i="1"/>
  <c r="C1090" i="1"/>
  <c r="D1089" i="1"/>
  <c r="C1089" i="1"/>
  <c r="G1089" i="1" s="1"/>
  <c r="H1088" i="1"/>
  <c r="D1088" i="1"/>
  <c r="G1088" i="1" s="1"/>
  <c r="C1088" i="1"/>
  <c r="H1087" i="1"/>
  <c r="G1087" i="1"/>
  <c r="D1087" i="1"/>
  <c r="C1087" i="1"/>
  <c r="H1086" i="1"/>
  <c r="D1086" i="1"/>
  <c r="C1086" i="1"/>
  <c r="G1086" i="1" s="1"/>
  <c r="H1085" i="1"/>
  <c r="D1085" i="1"/>
  <c r="G1085" i="1" s="1"/>
  <c r="C1085" i="1"/>
  <c r="H1084" i="1"/>
  <c r="G1084" i="1"/>
  <c r="D1084" i="1"/>
  <c r="C1084" i="1"/>
  <c r="H1083" i="1"/>
  <c r="D1083" i="1"/>
  <c r="C1083" i="1"/>
  <c r="G1083" i="1" s="1"/>
  <c r="H1082" i="1"/>
  <c r="D1082" i="1"/>
  <c r="G1082" i="1" s="1"/>
  <c r="C1082" i="1"/>
  <c r="H1081" i="1"/>
  <c r="G1081" i="1"/>
  <c r="D1081" i="1"/>
  <c r="C1081" i="1"/>
  <c r="D1080" i="1"/>
  <c r="C1080" i="1"/>
  <c r="G1080" i="1" s="1"/>
  <c r="H1079" i="1"/>
  <c r="D1079" i="1"/>
  <c r="G1079" i="1" s="1"/>
  <c r="C1079" i="1"/>
  <c r="H1078" i="1"/>
  <c r="G1078" i="1"/>
  <c r="D1078" i="1"/>
  <c r="C1078" i="1"/>
  <c r="D1077" i="1"/>
  <c r="C1077" i="1"/>
  <c r="H1076" i="1"/>
  <c r="D1076" i="1"/>
  <c r="G1076" i="1" s="1"/>
  <c r="C1076" i="1"/>
  <c r="H1075" i="1"/>
  <c r="G1075" i="1"/>
  <c r="D1075" i="1"/>
  <c r="C1075" i="1"/>
  <c r="D1074" i="1"/>
  <c r="C1074" i="1"/>
  <c r="G1074" i="1" s="1"/>
  <c r="H1073" i="1"/>
  <c r="D1073" i="1"/>
  <c r="G1073" i="1" s="1"/>
  <c r="C1073" i="1"/>
  <c r="H1072" i="1"/>
  <c r="G1072" i="1"/>
  <c r="D1072" i="1"/>
  <c r="C1072" i="1"/>
  <c r="D1071" i="1"/>
  <c r="C1071" i="1"/>
  <c r="G1071" i="1" s="1"/>
  <c r="H1070" i="1"/>
  <c r="D1070" i="1"/>
  <c r="G1070" i="1" s="1"/>
  <c r="C1070" i="1"/>
  <c r="H1069" i="1"/>
  <c r="G1069" i="1"/>
  <c r="D1069" i="1"/>
  <c r="C1069" i="1"/>
  <c r="H1068" i="1"/>
  <c r="D1068" i="1"/>
  <c r="C1068" i="1"/>
  <c r="G1068" i="1" s="1"/>
  <c r="H1067" i="1"/>
  <c r="D1067" i="1"/>
  <c r="G1067" i="1" s="1"/>
  <c r="C1067" i="1"/>
  <c r="H1066" i="1"/>
  <c r="G1066" i="1"/>
  <c r="D1066" i="1"/>
  <c r="C1066" i="1"/>
  <c r="C1065" i="1"/>
  <c r="H1064" i="1"/>
  <c r="D1064" i="1"/>
  <c r="G1064" i="1" s="1"/>
  <c r="C1064" i="1"/>
  <c r="H1063" i="1"/>
  <c r="G1063" i="1"/>
  <c r="D1063" i="1"/>
  <c r="C1063" i="1"/>
  <c r="D1062" i="1"/>
  <c r="C1062" i="1"/>
  <c r="G1062" i="1" s="1"/>
  <c r="H1061" i="1"/>
  <c r="D1061" i="1"/>
  <c r="G1061" i="1" s="1"/>
  <c r="C1061" i="1"/>
  <c r="H1060" i="1"/>
  <c r="G1060" i="1"/>
  <c r="D1060" i="1"/>
  <c r="C1060" i="1"/>
  <c r="D1059" i="1"/>
  <c r="C1059" i="1"/>
  <c r="D1058" i="1"/>
  <c r="G1058" i="1" s="1"/>
  <c r="C1058" i="1"/>
  <c r="H1057" i="1"/>
  <c r="G1057" i="1"/>
  <c r="D1057" i="1"/>
  <c r="C1057" i="1"/>
  <c r="D1056" i="1"/>
  <c r="C1056" i="1"/>
  <c r="G1056" i="1" s="1"/>
  <c r="D1055" i="1"/>
  <c r="C1055" i="1"/>
  <c r="H1054" i="1"/>
  <c r="G1054" i="1"/>
  <c r="D1054" i="1"/>
  <c r="C1054" i="1"/>
  <c r="D1053" i="1"/>
  <c r="H1053" i="1" s="1"/>
  <c r="C1053" i="1"/>
  <c r="D1052" i="1"/>
  <c r="G1052" i="1" s="1"/>
  <c r="C1052" i="1"/>
  <c r="H1051" i="1"/>
  <c r="G1051" i="1"/>
  <c r="D1051" i="1"/>
  <c r="C1051" i="1"/>
  <c r="H1050" i="1"/>
  <c r="D1050" i="1"/>
  <c r="C1050" i="1"/>
  <c r="G1050" i="1" s="1"/>
  <c r="H1049" i="1"/>
  <c r="D1049" i="1"/>
  <c r="G1049" i="1" s="1"/>
  <c r="C1049" i="1"/>
  <c r="H1048" i="1"/>
  <c r="G1048" i="1"/>
  <c r="D1048" i="1"/>
  <c r="C1048" i="1"/>
  <c r="H1047" i="1"/>
  <c r="D1047" i="1"/>
  <c r="C1047" i="1"/>
  <c r="G1047" i="1" s="1"/>
  <c r="H1045" i="1"/>
  <c r="G1045" i="1"/>
  <c r="D1045" i="1"/>
  <c r="C1045" i="1"/>
  <c r="D1044" i="1"/>
  <c r="C1044" i="1"/>
  <c r="H1043" i="1"/>
  <c r="D1043" i="1"/>
  <c r="G1043" i="1" s="1"/>
  <c r="C1043" i="1"/>
  <c r="H1042" i="1"/>
  <c r="G1042" i="1"/>
  <c r="D1042" i="1"/>
  <c r="C1042" i="1"/>
  <c r="D1041" i="1"/>
  <c r="C1041" i="1"/>
  <c r="D1040" i="1"/>
  <c r="G1040" i="1" s="1"/>
  <c r="C1040" i="1"/>
  <c r="H1039" i="1"/>
  <c r="G1039" i="1"/>
  <c r="D1039" i="1"/>
  <c r="C1039" i="1"/>
  <c r="D1038" i="1"/>
  <c r="H1038" i="1" s="1"/>
  <c r="C1038" i="1"/>
  <c r="H1037" i="1"/>
  <c r="D1037" i="1"/>
  <c r="G1037" i="1" s="1"/>
  <c r="C1037" i="1"/>
  <c r="H1036" i="1"/>
  <c r="G1036" i="1"/>
  <c r="D1036" i="1"/>
  <c r="C1036" i="1"/>
  <c r="D1035" i="1"/>
  <c r="C1035" i="1"/>
  <c r="G1035" i="1" s="1"/>
  <c r="H1034" i="1"/>
  <c r="D1034" i="1"/>
  <c r="G1034" i="1" s="1"/>
  <c r="C1034" i="1"/>
  <c r="H1033" i="1"/>
  <c r="G1033" i="1"/>
  <c r="D1033" i="1"/>
  <c r="C1033" i="1"/>
  <c r="D1032" i="1"/>
  <c r="C1032" i="1"/>
  <c r="D1031" i="1"/>
  <c r="G1031" i="1" s="1"/>
  <c r="C1031" i="1"/>
  <c r="H1030" i="1"/>
  <c r="G1030" i="1"/>
  <c r="D1030" i="1"/>
  <c r="C1030" i="1"/>
  <c r="D1029" i="1"/>
  <c r="H1029" i="1" s="1"/>
  <c r="C1029" i="1"/>
  <c r="H1028" i="1"/>
  <c r="D1028" i="1"/>
  <c r="G1028" i="1" s="1"/>
  <c r="C1028" i="1"/>
  <c r="H1027" i="1"/>
  <c r="G1027" i="1"/>
  <c r="D1027" i="1"/>
  <c r="C1027" i="1"/>
  <c r="D1026" i="1"/>
  <c r="C1026" i="1"/>
  <c r="H1025" i="1"/>
  <c r="D1025" i="1"/>
  <c r="G1025" i="1" s="1"/>
  <c r="C1025" i="1"/>
  <c r="H1024" i="1"/>
  <c r="G1024" i="1"/>
  <c r="D1024" i="1"/>
  <c r="C1024" i="1"/>
  <c r="D1023" i="1"/>
  <c r="C1023" i="1"/>
  <c r="G1023" i="1" s="1"/>
  <c r="H1022" i="1"/>
  <c r="D1022" i="1"/>
  <c r="G1022" i="1" s="1"/>
  <c r="C1022" i="1"/>
  <c r="H1021" i="1"/>
  <c r="G1021" i="1"/>
  <c r="D1021" i="1"/>
  <c r="C1021" i="1"/>
  <c r="H1020" i="1"/>
  <c r="D1020" i="1"/>
  <c r="C1020" i="1"/>
  <c r="D1019" i="1"/>
  <c r="G1019" i="1" s="1"/>
  <c r="C1019" i="1"/>
  <c r="H1018" i="1"/>
  <c r="G1018" i="1"/>
  <c r="D1018" i="1"/>
  <c r="C1018" i="1"/>
  <c r="D1017" i="1"/>
  <c r="C1017" i="1"/>
  <c r="G1017" i="1" s="1"/>
  <c r="H1016" i="1"/>
  <c r="D1016" i="1"/>
  <c r="G1016" i="1" s="1"/>
  <c r="C1016" i="1"/>
  <c r="H1015" i="1"/>
  <c r="G1015" i="1"/>
  <c r="D1015" i="1"/>
  <c r="C1015" i="1"/>
  <c r="D1014" i="1"/>
  <c r="C1014" i="1"/>
  <c r="D1013" i="1"/>
  <c r="G1013" i="1" s="1"/>
  <c r="C1013" i="1"/>
  <c r="H1012" i="1"/>
  <c r="G1012" i="1"/>
  <c r="D1012" i="1"/>
  <c r="C1012" i="1"/>
  <c r="D1011" i="1"/>
  <c r="H1011" i="1" s="1"/>
  <c r="C1011" i="1"/>
  <c r="H1010" i="1"/>
  <c r="D1010" i="1"/>
  <c r="G1010" i="1" s="1"/>
  <c r="C1010" i="1"/>
  <c r="H1009" i="1"/>
  <c r="G1009" i="1"/>
  <c r="D1009" i="1"/>
  <c r="C1009" i="1"/>
  <c r="D1008" i="1"/>
  <c r="C1008" i="1"/>
  <c r="H1007" i="1"/>
  <c r="D1007" i="1"/>
  <c r="G1007" i="1" s="1"/>
  <c r="C1007" i="1"/>
  <c r="H1006" i="1"/>
  <c r="G1006" i="1"/>
  <c r="D1006" i="1"/>
  <c r="C1006" i="1"/>
  <c r="D1005" i="1"/>
  <c r="C1005" i="1"/>
  <c r="G1005" i="1" s="1"/>
  <c r="D1004" i="1"/>
  <c r="G1004" i="1" s="1"/>
  <c r="C1004" i="1"/>
  <c r="H1003" i="1"/>
  <c r="G1003" i="1"/>
  <c r="D1003" i="1"/>
  <c r="C1003" i="1"/>
  <c r="H1002" i="1"/>
  <c r="D1002" i="1"/>
  <c r="C1002" i="1"/>
  <c r="G1002" i="1" s="1"/>
  <c r="D1001" i="1"/>
  <c r="C1001" i="1"/>
  <c r="H1000" i="1"/>
  <c r="G1000" i="1"/>
  <c r="D1000" i="1"/>
  <c r="C1000" i="1"/>
  <c r="D999" i="1"/>
  <c r="C999" i="1"/>
  <c r="D998" i="1"/>
  <c r="H998" i="1" s="1"/>
  <c r="C998" i="1"/>
  <c r="H997" i="1"/>
  <c r="G997" i="1"/>
  <c r="D997" i="1"/>
  <c r="C997" i="1"/>
  <c r="D996" i="1"/>
  <c r="C996" i="1"/>
  <c r="G996" i="1" s="1"/>
  <c r="H995" i="1"/>
  <c r="G995" i="1"/>
  <c r="D995" i="1"/>
  <c r="C995" i="1"/>
  <c r="H994" i="1"/>
  <c r="G994" i="1"/>
  <c r="D994" i="1"/>
  <c r="C994" i="1"/>
  <c r="H993" i="1"/>
  <c r="D993" i="1"/>
  <c r="C993" i="1"/>
  <c r="G993" i="1" s="1"/>
  <c r="H992" i="1"/>
  <c r="G992" i="1"/>
  <c r="D992" i="1"/>
  <c r="C992" i="1"/>
  <c r="H991" i="1"/>
  <c r="G991" i="1"/>
  <c r="D991" i="1"/>
  <c r="C991" i="1"/>
  <c r="D990" i="1"/>
  <c r="H989" i="1"/>
  <c r="G989" i="1"/>
  <c r="D989" i="1"/>
  <c r="C989" i="1"/>
  <c r="H988" i="1"/>
  <c r="G988" i="1"/>
  <c r="D988" i="1"/>
  <c r="C988" i="1"/>
  <c r="H987" i="1"/>
  <c r="D987" i="1"/>
  <c r="C987" i="1"/>
  <c r="G987" i="1" s="1"/>
  <c r="H986" i="1"/>
  <c r="G986" i="1"/>
  <c r="D986" i="1"/>
  <c r="C986" i="1"/>
  <c r="D983" i="1"/>
  <c r="H983" i="1" s="1"/>
  <c r="C983" i="1"/>
  <c r="H982" i="1"/>
  <c r="G982" i="1"/>
  <c r="D982" i="1"/>
  <c r="C982" i="1"/>
  <c r="H981" i="1"/>
  <c r="D981" i="1"/>
  <c r="C981" i="1"/>
  <c r="G981" i="1" s="1"/>
  <c r="G980" i="1"/>
  <c r="D980" i="1"/>
  <c r="H980" i="1" s="1"/>
  <c r="C980" i="1"/>
  <c r="H979" i="1"/>
  <c r="G979" i="1"/>
  <c r="D979" i="1"/>
  <c r="C979" i="1"/>
  <c r="H978" i="1"/>
  <c r="D978" i="1"/>
  <c r="C978" i="1"/>
  <c r="G978" i="1" s="1"/>
  <c r="G977" i="1"/>
  <c r="D977" i="1"/>
  <c r="H977" i="1" s="1"/>
  <c r="C977" i="1"/>
  <c r="H976" i="1"/>
  <c r="G976" i="1"/>
  <c r="D976" i="1"/>
  <c r="C976" i="1"/>
  <c r="H975" i="1"/>
  <c r="D975" i="1"/>
  <c r="G975" i="1" s="1"/>
  <c r="C975" i="1"/>
  <c r="H974" i="1"/>
  <c r="G974" i="1"/>
  <c r="D974" i="1"/>
  <c r="C974" i="1"/>
  <c r="H973" i="1"/>
  <c r="G973" i="1"/>
  <c r="D973" i="1"/>
  <c r="C973" i="1"/>
  <c r="H972" i="1"/>
  <c r="D972" i="1"/>
  <c r="G972" i="1" s="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H745" i="1" s="1"/>
  <c r="C745" i="1"/>
  <c r="G745" i="1" s="1"/>
  <c r="H744" i="1"/>
  <c r="G744" i="1"/>
  <c r="D744" i="1"/>
  <c r="C744" i="1"/>
  <c r="H743" i="1"/>
  <c r="G743" i="1"/>
  <c r="D743" i="1"/>
  <c r="C743" i="1"/>
  <c r="D742" i="1"/>
  <c r="H742" i="1" s="1"/>
  <c r="C742" i="1"/>
  <c r="H741" i="1"/>
  <c r="G741" i="1"/>
  <c r="D741" i="1"/>
  <c r="C741" i="1"/>
  <c r="H740" i="1"/>
  <c r="G740" i="1"/>
  <c r="D740" i="1"/>
  <c r="C740" i="1"/>
  <c r="D739" i="1"/>
  <c r="H739" i="1" s="1"/>
  <c r="C739" i="1"/>
  <c r="D738" i="1"/>
  <c r="C738" i="1"/>
  <c r="H738" i="1" s="1"/>
  <c r="H737" i="1"/>
  <c r="G737" i="1"/>
  <c r="D737" i="1"/>
  <c r="C737" i="1"/>
  <c r="D736" i="1"/>
  <c r="H736" i="1" s="1"/>
  <c r="C736" i="1"/>
  <c r="D735" i="1"/>
  <c r="C735" i="1"/>
  <c r="H735" i="1" s="1"/>
  <c r="H734" i="1"/>
  <c r="D734" i="1"/>
  <c r="G734" i="1" s="1"/>
  <c r="C734" i="1"/>
  <c r="D733" i="1"/>
  <c r="H733" i="1" s="1"/>
  <c r="C733" i="1"/>
  <c r="G733" i="1" s="1"/>
  <c r="D732" i="1"/>
  <c r="C732" i="1"/>
  <c r="H732" i="1" s="1"/>
  <c r="H731" i="1"/>
  <c r="G731" i="1"/>
  <c r="D731" i="1"/>
  <c r="C731" i="1"/>
  <c r="D730" i="1"/>
  <c r="H730" i="1" s="1"/>
  <c r="C730" i="1"/>
  <c r="D729" i="1"/>
  <c r="C729" i="1"/>
  <c r="H729" i="1" s="1"/>
  <c r="D728" i="1"/>
  <c r="C728" i="1"/>
  <c r="D727" i="1"/>
  <c r="H727" i="1" s="1"/>
  <c r="C727" i="1"/>
  <c r="D726" i="1"/>
  <c r="C726" i="1"/>
  <c r="H726" i="1" s="1"/>
  <c r="D725" i="1"/>
  <c r="G725" i="1" s="1"/>
  <c r="C725" i="1"/>
  <c r="D724" i="1"/>
  <c r="H724" i="1" s="1"/>
  <c r="C724" i="1"/>
  <c r="D723" i="1"/>
  <c r="C723" i="1"/>
  <c r="H723" i="1" s="1"/>
  <c r="H722" i="1"/>
  <c r="G722" i="1"/>
  <c r="D722" i="1"/>
  <c r="C722" i="1"/>
  <c r="D721" i="1"/>
  <c r="H721" i="1" s="1"/>
  <c r="C721" i="1"/>
  <c r="D720" i="1"/>
  <c r="C720" i="1"/>
  <c r="H720" i="1" s="1"/>
  <c r="H719" i="1"/>
  <c r="D719" i="1"/>
  <c r="G719" i="1" s="1"/>
  <c r="C719" i="1"/>
  <c r="D718" i="1"/>
  <c r="H718" i="1" s="1"/>
  <c r="C718" i="1"/>
  <c r="D717" i="1"/>
  <c r="C717" i="1"/>
  <c r="H717" i="1" s="1"/>
  <c r="H716" i="1"/>
  <c r="D716" i="1"/>
  <c r="G716" i="1" s="1"/>
  <c r="C716" i="1"/>
  <c r="D715" i="1"/>
  <c r="H715" i="1" s="1"/>
  <c r="C715" i="1"/>
  <c r="G715" i="1" s="1"/>
  <c r="D714" i="1"/>
  <c r="C714" i="1"/>
  <c r="H714" i="1" s="1"/>
  <c r="H713" i="1"/>
  <c r="G713" i="1"/>
  <c r="D713" i="1"/>
  <c r="C713" i="1"/>
  <c r="D712" i="1"/>
  <c r="H712" i="1" s="1"/>
  <c r="C712" i="1"/>
  <c r="D711" i="1"/>
  <c r="C711" i="1"/>
  <c r="H711" i="1" s="1"/>
  <c r="H710" i="1"/>
  <c r="G710" i="1"/>
  <c r="D710" i="1"/>
  <c r="C710" i="1"/>
  <c r="D709" i="1"/>
  <c r="H709" i="1" s="1"/>
  <c r="C709" i="1"/>
  <c r="D708" i="1"/>
  <c r="C708" i="1"/>
  <c r="H708" i="1" s="1"/>
  <c r="D707" i="1"/>
  <c r="G707" i="1" s="1"/>
  <c r="C707" i="1"/>
  <c r="D706" i="1"/>
  <c r="H706" i="1" s="1"/>
  <c r="C706" i="1"/>
  <c r="D705" i="1"/>
  <c r="C705" i="1"/>
  <c r="H705" i="1" s="1"/>
  <c r="H704" i="1"/>
  <c r="G704" i="1"/>
  <c r="D704" i="1"/>
  <c r="C704" i="1"/>
  <c r="D703" i="1"/>
  <c r="H703" i="1" s="1"/>
  <c r="C703" i="1"/>
  <c r="D702" i="1"/>
  <c r="C702" i="1"/>
  <c r="H702" i="1" s="1"/>
  <c r="H701" i="1"/>
  <c r="D701" i="1"/>
  <c r="G701" i="1" s="1"/>
  <c r="C701" i="1"/>
  <c r="D700" i="1"/>
  <c r="H700" i="1" s="1"/>
  <c r="C700" i="1"/>
  <c r="D699" i="1"/>
  <c r="C699" i="1"/>
  <c r="H699" i="1" s="1"/>
  <c r="H698" i="1"/>
  <c r="D698" i="1"/>
  <c r="G698" i="1" s="1"/>
  <c r="C698" i="1"/>
  <c r="D697" i="1"/>
  <c r="H697" i="1" s="1"/>
  <c r="C697" i="1"/>
  <c r="G697" i="1" s="1"/>
  <c r="D696" i="1"/>
  <c r="C696" i="1"/>
  <c r="H696" i="1" s="1"/>
  <c r="H695" i="1"/>
  <c r="G695" i="1"/>
  <c r="D695" i="1"/>
  <c r="C695" i="1"/>
  <c r="D694" i="1"/>
  <c r="H694" i="1" s="1"/>
  <c r="C694" i="1"/>
  <c r="D693" i="1"/>
  <c r="C693" i="1"/>
  <c r="H693" i="1" s="1"/>
  <c r="G692" i="1"/>
  <c r="D692" i="1"/>
  <c r="H692" i="1" s="1"/>
  <c r="C692" i="1"/>
  <c r="D691" i="1"/>
  <c r="H691" i="1" s="1"/>
  <c r="C691" i="1"/>
  <c r="D690" i="1"/>
  <c r="C690" i="1"/>
  <c r="H690" i="1" s="1"/>
  <c r="H689" i="1"/>
  <c r="D689" i="1"/>
  <c r="G689" i="1" s="1"/>
  <c r="C689" i="1"/>
  <c r="D688" i="1"/>
  <c r="H688" i="1" s="1"/>
  <c r="C688" i="1"/>
  <c r="D687" i="1"/>
  <c r="C687" i="1"/>
  <c r="H687" i="1" s="1"/>
  <c r="H686" i="1"/>
  <c r="G686" i="1"/>
  <c r="D686" i="1"/>
  <c r="C686" i="1"/>
  <c r="D685" i="1"/>
  <c r="H685" i="1" s="1"/>
  <c r="C685" i="1"/>
  <c r="D684" i="1"/>
  <c r="C684" i="1"/>
  <c r="H684" i="1" s="1"/>
  <c r="D683" i="1"/>
  <c r="H683" i="1" s="1"/>
  <c r="C683" i="1"/>
  <c r="D682" i="1"/>
  <c r="H682" i="1" s="1"/>
  <c r="C682" i="1"/>
  <c r="D681" i="1"/>
  <c r="C681" i="1"/>
  <c r="H681" i="1" s="1"/>
  <c r="H680" i="1"/>
  <c r="D680" i="1"/>
  <c r="G680" i="1" s="1"/>
  <c r="C680" i="1"/>
  <c r="D679" i="1"/>
  <c r="H679" i="1" s="1"/>
  <c r="C679" i="1"/>
  <c r="G679" i="1" s="1"/>
  <c r="D678" i="1"/>
  <c r="C678" i="1"/>
  <c r="H678" i="1" s="1"/>
  <c r="H677" i="1"/>
  <c r="G677" i="1"/>
  <c r="D677" i="1"/>
  <c r="C677" i="1"/>
  <c r="D676" i="1"/>
  <c r="H676" i="1" s="1"/>
  <c r="C676" i="1"/>
  <c r="D675" i="1"/>
  <c r="C675" i="1"/>
  <c r="H675" i="1" s="1"/>
  <c r="H674" i="1"/>
  <c r="G674" i="1"/>
  <c r="D674" i="1"/>
  <c r="C674" i="1"/>
  <c r="D673" i="1"/>
  <c r="H673" i="1" s="1"/>
  <c r="C673" i="1"/>
  <c r="D672" i="1"/>
  <c r="C672" i="1"/>
  <c r="H672" i="1" s="1"/>
  <c r="H671" i="1"/>
  <c r="D671" i="1"/>
  <c r="G671" i="1" s="1"/>
  <c r="C671" i="1"/>
  <c r="D670" i="1"/>
  <c r="H670" i="1" s="1"/>
  <c r="C670" i="1"/>
  <c r="D669" i="1"/>
  <c r="C669" i="1"/>
  <c r="H669" i="1" s="1"/>
  <c r="H668" i="1"/>
  <c r="G668" i="1"/>
  <c r="D668" i="1"/>
  <c r="C668" i="1"/>
  <c r="D667" i="1"/>
  <c r="H667" i="1" s="1"/>
  <c r="C667" i="1"/>
  <c r="D666" i="1"/>
  <c r="C666" i="1"/>
  <c r="H666" i="1" s="1"/>
  <c r="H665" i="1"/>
  <c r="D665" i="1"/>
  <c r="G665" i="1" s="1"/>
  <c r="C665" i="1"/>
  <c r="D664" i="1"/>
  <c r="H664" i="1" s="1"/>
  <c r="C664" i="1"/>
  <c r="D663" i="1"/>
  <c r="C663" i="1"/>
  <c r="H663" i="1" s="1"/>
  <c r="D662" i="1"/>
  <c r="C662" i="1"/>
  <c r="D661" i="1"/>
  <c r="H661" i="1" s="1"/>
  <c r="C661" i="1"/>
  <c r="D660" i="1"/>
  <c r="C660" i="1"/>
  <c r="H659" i="1"/>
  <c r="G659" i="1"/>
  <c r="D659" i="1"/>
  <c r="C659" i="1"/>
  <c r="D658" i="1"/>
  <c r="H658" i="1" s="1"/>
  <c r="C658" i="1"/>
  <c r="D657" i="1"/>
  <c r="C657" i="1"/>
  <c r="H656" i="1"/>
  <c r="G656" i="1"/>
  <c r="D656" i="1"/>
  <c r="C656" i="1"/>
  <c r="D655" i="1"/>
  <c r="H655" i="1" s="1"/>
  <c r="C655" i="1"/>
  <c r="D654" i="1"/>
  <c r="C654" i="1"/>
  <c r="D653" i="1"/>
  <c r="G653" i="1" s="1"/>
  <c r="C653" i="1"/>
  <c r="D652" i="1"/>
  <c r="H652" i="1" s="1"/>
  <c r="C652" i="1"/>
  <c r="G652" i="1" s="1"/>
  <c r="D651" i="1"/>
  <c r="C651" i="1"/>
  <c r="H650" i="1"/>
  <c r="G650" i="1"/>
  <c r="D650" i="1"/>
  <c r="C650" i="1"/>
  <c r="D649" i="1"/>
  <c r="H649" i="1" s="1"/>
  <c r="C649" i="1"/>
  <c r="D648" i="1"/>
  <c r="C648" i="1"/>
  <c r="H647" i="1"/>
  <c r="G647" i="1"/>
  <c r="D647" i="1"/>
  <c r="C647" i="1"/>
  <c r="D646" i="1"/>
  <c r="H646" i="1" s="1"/>
  <c r="C646" i="1"/>
  <c r="D645" i="1"/>
  <c r="C645" i="1"/>
  <c r="H644" i="1"/>
  <c r="D644" i="1"/>
  <c r="G644" i="1" s="1"/>
  <c r="C644" i="1"/>
  <c r="D643" i="1"/>
  <c r="H643" i="1" s="1"/>
  <c r="C643" i="1"/>
  <c r="G643" i="1" s="1"/>
  <c r="D642" i="1"/>
  <c r="C642" i="1"/>
  <c r="H641" i="1"/>
  <c r="G641" i="1"/>
  <c r="D641" i="1"/>
  <c r="C641" i="1"/>
  <c r="D632" i="1"/>
  <c r="C632" i="1"/>
  <c r="H632" i="1" s="1"/>
  <c r="D631" i="1"/>
  <c r="H631" i="1" s="1"/>
  <c r="C631" i="1"/>
  <c r="G631" i="1" s="1"/>
  <c r="D628" i="1"/>
  <c r="H628" i="1" s="1"/>
  <c r="C628" i="1"/>
  <c r="D627" i="1"/>
  <c r="C627" i="1"/>
  <c r="H626" i="1"/>
  <c r="D626" i="1"/>
  <c r="G626" i="1" s="1"/>
  <c r="C626" i="1"/>
  <c r="D625" i="1"/>
  <c r="H625" i="1" s="1"/>
  <c r="C625" i="1"/>
  <c r="G625" i="1" s="1"/>
  <c r="D624" i="1"/>
  <c r="C624" i="1"/>
  <c r="H623" i="1"/>
  <c r="G623" i="1"/>
  <c r="D623" i="1"/>
  <c r="C623" i="1"/>
  <c r="D622" i="1"/>
  <c r="H622" i="1" s="1"/>
  <c r="C622" i="1"/>
  <c r="D621" i="1"/>
  <c r="C621" i="1"/>
  <c r="D620" i="1"/>
  <c r="C620" i="1"/>
  <c r="D619" i="1"/>
  <c r="D618" i="1"/>
  <c r="C618" i="1"/>
  <c r="H617" i="1"/>
  <c r="G617" i="1"/>
  <c r="D617" i="1"/>
  <c r="C617" i="1"/>
  <c r="D616" i="1"/>
  <c r="H616" i="1" s="1"/>
  <c r="C616" i="1"/>
  <c r="D615" i="1"/>
  <c r="C615" i="1"/>
  <c r="H614" i="1"/>
  <c r="G614" i="1"/>
  <c r="D614" i="1"/>
  <c r="C614" i="1"/>
  <c r="D613" i="1"/>
  <c r="H613" i="1" s="1"/>
  <c r="C613" i="1"/>
  <c r="D612" i="1"/>
  <c r="C612" i="1"/>
  <c r="D611" i="1"/>
  <c r="H611" i="1" s="1"/>
  <c r="C611" i="1"/>
  <c r="D610" i="1"/>
  <c r="H610" i="1" s="1"/>
  <c r="C610" i="1"/>
  <c r="G610" i="1" s="1"/>
  <c r="D609" i="1"/>
  <c r="C609" i="1"/>
  <c r="H608" i="1"/>
  <c r="G608" i="1"/>
  <c r="D608" i="1"/>
  <c r="C608" i="1"/>
  <c r="D607" i="1"/>
  <c r="H607" i="1" s="1"/>
  <c r="C607" i="1"/>
  <c r="D606" i="1"/>
  <c r="C606" i="1"/>
  <c r="D605" i="1"/>
  <c r="C605" i="1"/>
  <c r="D604" i="1"/>
  <c r="H604" i="1" s="1"/>
  <c r="C604" i="1"/>
  <c r="H603" i="1"/>
  <c r="G603" i="1"/>
  <c r="D603" i="1"/>
  <c r="C603" i="1"/>
  <c r="D602" i="1"/>
  <c r="H602" i="1" s="1"/>
  <c r="C602" i="1"/>
  <c r="D601" i="1"/>
  <c r="H601" i="1" s="1"/>
  <c r="C601" i="1"/>
  <c r="G601" i="1" s="1"/>
  <c r="H600" i="1"/>
  <c r="G600" i="1"/>
  <c r="D600" i="1"/>
  <c r="C600" i="1"/>
  <c r="D599" i="1"/>
  <c r="H599" i="1" s="1"/>
  <c r="C599" i="1"/>
  <c r="D598" i="1"/>
  <c r="H598" i="1" s="1"/>
  <c r="C598" i="1"/>
  <c r="D597" i="1"/>
  <c r="C597" i="1"/>
  <c r="H596" i="1"/>
  <c r="G596" i="1"/>
  <c r="D596" i="1"/>
  <c r="C596" i="1"/>
  <c r="D595" i="1"/>
  <c r="H595" i="1" s="1"/>
  <c r="C595" i="1"/>
  <c r="G595" i="1" s="1"/>
  <c r="H594" i="1"/>
  <c r="D594" i="1"/>
  <c r="G594" i="1" s="1"/>
  <c r="C594" i="1"/>
  <c r="G593" i="1"/>
  <c r="D593" i="1"/>
  <c r="H593" i="1" s="1"/>
  <c r="C593" i="1"/>
  <c r="D592" i="1"/>
  <c r="H592" i="1" s="1"/>
  <c r="C592" i="1"/>
  <c r="D591" i="1"/>
  <c r="C591" i="1"/>
  <c r="H591" i="1" s="1"/>
  <c r="H590" i="1"/>
  <c r="G590" i="1"/>
  <c r="D590" i="1"/>
  <c r="C590" i="1"/>
  <c r="D589" i="1"/>
  <c r="H589" i="1" s="1"/>
  <c r="C589" i="1"/>
  <c r="G589" i="1" s="1"/>
  <c r="D588" i="1"/>
  <c r="C588" i="1"/>
  <c r="D587" i="1"/>
  <c r="D586" i="1"/>
  <c r="H586" i="1" s="1"/>
  <c r="C586" i="1"/>
  <c r="H585" i="1"/>
  <c r="D585" i="1"/>
  <c r="G585" i="1" s="1"/>
  <c r="C585" i="1"/>
  <c r="D584" i="1"/>
  <c r="C584" i="1"/>
  <c r="D583" i="1"/>
  <c r="H583" i="1" s="1"/>
  <c r="C583" i="1"/>
  <c r="D582" i="1"/>
  <c r="C582" i="1"/>
  <c r="H582" i="1" s="1"/>
  <c r="H581" i="1"/>
  <c r="G581" i="1"/>
  <c r="D581" i="1"/>
  <c r="C581" i="1"/>
  <c r="D580" i="1"/>
  <c r="H580" i="1" s="1"/>
  <c r="C580" i="1"/>
  <c r="G580" i="1" s="1"/>
  <c r="H579" i="1"/>
  <c r="G579" i="1"/>
  <c r="D579" i="1"/>
  <c r="C579" i="1"/>
  <c r="H578" i="1"/>
  <c r="D578" i="1"/>
  <c r="G578" i="1" s="1"/>
  <c r="C578" i="1"/>
  <c r="D577" i="1"/>
  <c r="H577" i="1" s="1"/>
  <c r="C577" i="1"/>
  <c r="G577" i="1" s="1"/>
  <c r="H576" i="1"/>
  <c r="G576" i="1"/>
  <c r="D576" i="1"/>
  <c r="C576" i="1"/>
  <c r="D575" i="1"/>
  <c r="H575" i="1" s="1"/>
  <c r="C575" i="1"/>
  <c r="D574" i="1"/>
  <c r="D573" i="1"/>
  <c r="C573" i="1"/>
  <c r="H572" i="1"/>
  <c r="D572" i="1"/>
  <c r="G572" i="1" s="1"/>
  <c r="C572" i="1"/>
  <c r="D571" i="1"/>
  <c r="H571" i="1" s="1"/>
  <c r="C571" i="1"/>
  <c r="H570" i="1"/>
  <c r="G570" i="1"/>
  <c r="D570" i="1"/>
  <c r="C570" i="1"/>
  <c r="D569" i="1"/>
  <c r="C569" i="1"/>
  <c r="D568" i="1"/>
  <c r="H568" i="1" s="1"/>
  <c r="C568" i="1"/>
  <c r="D567" i="1"/>
  <c r="C567" i="1"/>
  <c r="H567" i="1" s="1"/>
  <c r="D566" i="1"/>
  <c r="C566" i="1"/>
  <c r="D565" i="1"/>
  <c r="H565" i="1" s="1"/>
  <c r="C565" i="1"/>
  <c r="G565" i="1" s="1"/>
  <c r="H564" i="1"/>
  <c r="G564" i="1"/>
  <c r="D564" i="1"/>
  <c r="C564" i="1"/>
  <c r="H563" i="1"/>
  <c r="G563" i="1"/>
  <c r="D563" i="1"/>
  <c r="C563" i="1"/>
  <c r="D562" i="1"/>
  <c r="H562" i="1" s="1"/>
  <c r="C562" i="1"/>
  <c r="G562" i="1" s="1"/>
  <c r="D561" i="1"/>
  <c r="H560" i="1"/>
  <c r="G560" i="1"/>
  <c r="D560" i="1"/>
  <c r="C560" i="1"/>
  <c r="D559" i="1"/>
  <c r="H559" i="1" s="1"/>
  <c r="C559" i="1"/>
  <c r="H558" i="1"/>
  <c r="G558" i="1"/>
  <c r="D558" i="1"/>
  <c r="C558" i="1"/>
  <c r="H557" i="1"/>
  <c r="D557" i="1"/>
  <c r="G557" i="1" s="1"/>
  <c r="C557" i="1"/>
  <c r="D556" i="1"/>
  <c r="H556" i="1" s="1"/>
  <c r="C556" i="1"/>
  <c r="D555" i="1"/>
  <c r="C555" i="1"/>
  <c r="H554" i="1"/>
  <c r="G554" i="1"/>
  <c r="D554" i="1"/>
  <c r="C554" i="1"/>
  <c r="D553" i="1"/>
  <c r="H553" i="1" s="1"/>
  <c r="C553" i="1"/>
  <c r="H552" i="1"/>
  <c r="G552" i="1"/>
  <c r="D552" i="1"/>
  <c r="C552" i="1"/>
  <c r="G551" i="1"/>
  <c r="D551" i="1"/>
  <c r="H551" i="1" s="1"/>
  <c r="C551" i="1"/>
  <c r="D550" i="1"/>
  <c r="H550" i="1" s="1"/>
  <c r="C550" i="1"/>
  <c r="G550" i="1" s="1"/>
  <c r="H549" i="1"/>
  <c r="G549" i="1"/>
  <c r="D549" i="1"/>
  <c r="C549" i="1"/>
  <c r="D548" i="1"/>
  <c r="C548" i="1"/>
  <c r="D547" i="1"/>
  <c r="H547" i="1" s="1"/>
  <c r="C547" i="1"/>
  <c r="G547" i="1" s="1"/>
  <c r="H546" i="1"/>
  <c r="G546" i="1"/>
  <c r="D546" i="1"/>
  <c r="C546" i="1"/>
  <c r="H545" i="1"/>
  <c r="G545" i="1"/>
  <c r="D545" i="1"/>
  <c r="C545" i="1"/>
  <c r="D544" i="1"/>
  <c r="H544" i="1" s="1"/>
  <c r="C544" i="1"/>
  <c r="G543" i="1"/>
  <c r="D543" i="1"/>
  <c r="C543" i="1"/>
  <c r="H543" i="1" s="1"/>
  <c r="D542" i="1"/>
  <c r="C542" i="1"/>
  <c r="D541" i="1"/>
  <c r="H541" i="1" s="1"/>
  <c r="C541" i="1"/>
  <c r="D540" i="1"/>
  <c r="C540" i="1"/>
  <c r="H540" i="1" s="1"/>
  <c r="H539" i="1"/>
  <c r="G539" i="1"/>
  <c r="D539" i="1"/>
  <c r="C539" i="1"/>
  <c r="D538" i="1"/>
  <c r="H538" i="1" s="1"/>
  <c r="C538" i="1"/>
  <c r="D537" i="1"/>
  <c r="C537" i="1"/>
  <c r="H536" i="1"/>
  <c r="G536" i="1"/>
  <c r="D536" i="1"/>
  <c r="C536" i="1"/>
  <c r="D535" i="1"/>
  <c r="H535" i="1" s="1"/>
  <c r="C535" i="1"/>
  <c r="G535" i="1" s="1"/>
  <c r="H534" i="1"/>
  <c r="G534" i="1"/>
  <c r="D534" i="1"/>
  <c r="C534" i="1"/>
  <c r="H533" i="1"/>
  <c r="G533" i="1"/>
  <c r="D533" i="1"/>
  <c r="C533" i="1"/>
  <c r="D532" i="1"/>
  <c r="H532" i="1" s="1"/>
  <c r="C532" i="1"/>
  <c r="G532" i="1" s="1"/>
  <c r="H531" i="1"/>
  <c r="G531" i="1"/>
  <c r="D531" i="1"/>
  <c r="C531" i="1"/>
  <c r="D530" i="1"/>
  <c r="C530" i="1"/>
  <c r="D529" i="1"/>
  <c r="H529" i="1" s="1"/>
  <c r="C529" i="1"/>
  <c r="D528" i="1"/>
  <c r="C528" i="1"/>
  <c r="H528" i="1" s="1"/>
  <c r="H527" i="1"/>
  <c r="G527" i="1"/>
  <c r="D527" i="1"/>
  <c r="C527" i="1"/>
  <c r="D526" i="1"/>
  <c r="H526" i="1" s="1"/>
  <c r="C526" i="1"/>
  <c r="G526" i="1" s="1"/>
  <c r="H525" i="1"/>
  <c r="G525" i="1"/>
  <c r="D525" i="1"/>
  <c r="C525" i="1"/>
  <c r="G524" i="1"/>
  <c r="D524" i="1"/>
  <c r="H524" i="1" s="1"/>
  <c r="C524" i="1"/>
  <c r="D523" i="1"/>
  <c r="D522" i="1"/>
  <c r="H521" i="1"/>
  <c r="G521" i="1"/>
  <c r="D521" i="1"/>
  <c r="C521" i="1"/>
  <c r="D520" i="1"/>
  <c r="H520" i="1" s="1"/>
  <c r="C520" i="1"/>
  <c r="G520" i="1" s="1"/>
  <c r="H519" i="1"/>
  <c r="D519" i="1"/>
  <c r="C519" i="1"/>
  <c r="G519" i="1" s="1"/>
  <c r="D518" i="1"/>
  <c r="H518" i="1" s="1"/>
  <c r="C518" i="1"/>
  <c r="D517" i="1"/>
  <c r="H517" i="1" s="1"/>
  <c r="C517" i="1"/>
  <c r="D516" i="1"/>
  <c r="H516" i="1" s="1"/>
  <c r="C516" i="1"/>
  <c r="G515" i="1"/>
  <c r="D515" i="1"/>
  <c r="H515" i="1" s="1"/>
  <c r="C515" i="1"/>
  <c r="D514" i="1"/>
  <c r="H514" i="1" s="1"/>
  <c r="C514" i="1"/>
  <c r="H513" i="1"/>
  <c r="G513" i="1"/>
  <c r="D513" i="1"/>
  <c r="C513" i="1"/>
  <c r="H512" i="1"/>
  <c r="G512" i="1"/>
  <c r="D512" i="1"/>
  <c r="C512" i="1"/>
  <c r="D511" i="1"/>
  <c r="H511" i="1" s="1"/>
  <c r="C511" i="1"/>
  <c r="G511" i="1" s="1"/>
  <c r="H510" i="1"/>
  <c r="G510" i="1"/>
  <c r="D510" i="1"/>
  <c r="C510" i="1"/>
  <c r="D508" i="1"/>
  <c r="H508" i="1" s="1"/>
  <c r="C508" i="1"/>
  <c r="D507" i="1"/>
  <c r="C507" i="1"/>
  <c r="H506" i="1"/>
  <c r="G506" i="1"/>
  <c r="D506" i="1"/>
  <c r="C506" i="1"/>
  <c r="D505" i="1"/>
  <c r="H505" i="1" s="1"/>
  <c r="C505" i="1"/>
  <c r="D504" i="1"/>
  <c r="C504" i="1"/>
  <c r="H503" i="1"/>
  <c r="D503" i="1"/>
  <c r="G503" i="1" s="1"/>
  <c r="C503" i="1"/>
  <c r="D502" i="1"/>
  <c r="H502" i="1" s="1"/>
  <c r="C502" i="1"/>
  <c r="H501" i="1"/>
  <c r="G501" i="1"/>
  <c r="D501" i="1"/>
  <c r="C501" i="1"/>
  <c r="H500" i="1"/>
  <c r="D500" i="1"/>
  <c r="G500" i="1" s="1"/>
  <c r="C500" i="1"/>
  <c r="D499" i="1"/>
  <c r="H499" i="1" s="1"/>
  <c r="C499" i="1"/>
  <c r="G499" i="1" s="1"/>
  <c r="H498" i="1"/>
  <c r="G498" i="1"/>
  <c r="D498" i="1"/>
  <c r="C498" i="1"/>
  <c r="D497" i="1"/>
  <c r="C497" i="1"/>
  <c r="D496" i="1"/>
  <c r="H496" i="1" s="1"/>
  <c r="C496" i="1"/>
  <c r="D495" i="1"/>
  <c r="C495" i="1"/>
  <c r="H494" i="1"/>
  <c r="G494" i="1"/>
  <c r="D494" i="1"/>
  <c r="C494" i="1"/>
  <c r="H493" i="1"/>
  <c r="D493" i="1"/>
  <c r="C493" i="1"/>
  <c r="G493" i="1" s="1"/>
  <c r="H492" i="1"/>
  <c r="G492" i="1"/>
  <c r="D492" i="1"/>
  <c r="C492" i="1"/>
  <c r="H491" i="1"/>
  <c r="G491" i="1"/>
  <c r="D491" i="1"/>
  <c r="C491" i="1"/>
  <c r="D490" i="1"/>
  <c r="H490" i="1" s="1"/>
  <c r="C490" i="1"/>
  <c r="G489" i="1"/>
  <c r="D489" i="1"/>
  <c r="C489" i="1"/>
  <c r="H489" i="1" s="1"/>
  <c r="D488" i="1"/>
  <c r="C488" i="1"/>
  <c r="H487" i="1"/>
  <c r="D487" i="1"/>
  <c r="C487" i="1"/>
  <c r="G487" i="1" s="1"/>
  <c r="D486" i="1"/>
  <c r="C486" i="1"/>
  <c r="H486" i="1" s="1"/>
  <c r="H485" i="1"/>
  <c r="D485" i="1"/>
  <c r="G485" i="1" s="1"/>
  <c r="C485" i="1"/>
  <c r="H484" i="1"/>
  <c r="D484" i="1"/>
  <c r="C484" i="1"/>
  <c r="D483" i="1"/>
  <c r="C483" i="1"/>
  <c r="H483" i="1" s="1"/>
  <c r="H482" i="1"/>
  <c r="G482" i="1"/>
  <c r="D482" i="1"/>
  <c r="C482" i="1"/>
  <c r="H481" i="1"/>
  <c r="D481" i="1"/>
  <c r="C481" i="1"/>
  <c r="G480" i="1"/>
  <c r="D480" i="1"/>
  <c r="C480" i="1"/>
  <c r="G479" i="1"/>
  <c r="D479" i="1"/>
  <c r="H479" i="1" s="1"/>
  <c r="C479" i="1"/>
  <c r="H477" i="1"/>
  <c r="D477" i="1"/>
  <c r="C477" i="1"/>
  <c r="G477" i="1" s="1"/>
  <c r="H476" i="1"/>
  <c r="G476" i="1"/>
  <c r="D476" i="1"/>
  <c r="C476" i="1"/>
  <c r="H475" i="1"/>
  <c r="D475" i="1"/>
  <c r="C475" i="1"/>
  <c r="G475" i="1" s="1"/>
  <c r="H474" i="1"/>
  <c r="G474" i="1"/>
  <c r="D474" i="1"/>
  <c r="C474" i="1"/>
  <c r="H473" i="1"/>
  <c r="G473" i="1"/>
  <c r="D473" i="1"/>
  <c r="C473" i="1"/>
  <c r="D472" i="1"/>
  <c r="H472" i="1" s="1"/>
  <c r="C472" i="1"/>
  <c r="H471" i="1"/>
  <c r="D471" i="1"/>
  <c r="G471" i="1" s="1"/>
  <c r="C471" i="1"/>
  <c r="D470" i="1"/>
  <c r="H470" i="1" s="1"/>
  <c r="C470" i="1"/>
  <c r="H469" i="1"/>
  <c r="D469" i="1"/>
  <c r="C469" i="1"/>
  <c r="H468" i="1"/>
  <c r="D468" i="1"/>
  <c r="G468" i="1" s="1"/>
  <c r="C468" i="1"/>
  <c r="D467" i="1"/>
  <c r="C467" i="1"/>
  <c r="D466" i="1"/>
  <c r="H466" i="1" s="1"/>
  <c r="C466" i="1"/>
  <c r="D465" i="1"/>
  <c r="C465" i="1"/>
  <c r="H465" i="1" s="1"/>
  <c r="H464" i="1"/>
  <c r="G464" i="1"/>
  <c r="D464" i="1"/>
  <c r="C464" i="1"/>
  <c r="D463" i="1"/>
  <c r="H463" i="1" s="1"/>
  <c r="C463" i="1"/>
  <c r="H462" i="1"/>
  <c r="G462" i="1"/>
  <c r="D462" i="1"/>
  <c r="C462" i="1"/>
  <c r="H461" i="1"/>
  <c r="G461" i="1"/>
  <c r="D461" i="1"/>
  <c r="C461" i="1"/>
  <c r="D460" i="1"/>
  <c r="H460" i="1" s="1"/>
  <c r="C460" i="1"/>
  <c r="G460" i="1" s="1"/>
  <c r="H459" i="1"/>
  <c r="G459" i="1"/>
  <c r="D459" i="1"/>
  <c r="C459" i="1"/>
  <c r="G458" i="1"/>
  <c r="D458" i="1"/>
  <c r="H458" i="1" s="1"/>
  <c r="C458" i="1"/>
  <c r="D457" i="1"/>
  <c r="H457" i="1" s="1"/>
  <c r="C457" i="1"/>
  <c r="G457" i="1" s="1"/>
  <c r="D456" i="1"/>
  <c r="H456" i="1" s="1"/>
  <c r="C456" i="1"/>
  <c r="H455" i="1"/>
  <c r="G455" i="1"/>
  <c r="D455" i="1"/>
  <c r="C455" i="1"/>
  <c r="H454" i="1"/>
  <c r="D454" i="1"/>
  <c r="C454" i="1"/>
  <c r="G454" i="1" s="1"/>
  <c r="D453" i="1"/>
  <c r="C453" i="1"/>
  <c r="H453" i="1" s="1"/>
  <c r="H452" i="1"/>
  <c r="G452" i="1"/>
  <c r="D452" i="1"/>
  <c r="C452" i="1"/>
  <c r="H451" i="1"/>
  <c r="D451" i="1"/>
  <c r="C451" i="1"/>
  <c r="D450" i="1"/>
  <c r="C450" i="1"/>
  <c r="H449" i="1"/>
  <c r="G449" i="1"/>
  <c r="D449" i="1"/>
  <c r="C449" i="1"/>
  <c r="D448" i="1"/>
  <c r="H448" i="1" s="1"/>
  <c r="C448" i="1"/>
  <c r="G447" i="1"/>
  <c r="D447" i="1"/>
  <c r="C447" i="1"/>
  <c r="H447" i="1" s="1"/>
  <c r="D446" i="1"/>
  <c r="H446" i="1" s="1"/>
  <c r="C446" i="1"/>
  <c r="H445" i="1"/>
  <c r="D445" i="1"/>
  <c r="C445" i="1"/>
  <c r="D444" i="1"/>
  <c r="C444" i="1"/>
  <c r="H443" i="1"/>
  <c r="D443" i="1"/>
  <c r="G443" i="1" s="1"/>
  <c r="C443" i="1"/>
  <c r="D442" i="1"/>
  <c r="H442" i="1" s="1"/>
  <c r="C442" i="1"/>
  <c r="H441" i="1"/>
  <c r="D441" i="1"/>
  <c r="C441" i="1"/>
  <c r="G441" i="1" s="1"/>
  <c r="H440" i="1"/>
  <c r="D440" i="1"/>
  <c r="G440" i="1" s="1"/>
  <c r="C440" i="1"/>
  <c r="D439" i="1"/>
  <c r="H439" i="1" s="1"/>
  <c r="C439" i="1"/>
  <c r="G439" i="1" s="1"/>
  <c r="H438" i="1"/>
  <c r="G438" i="1"/>
  <c r="D438" i="1"/>
  <c r="C438" i="1"/>
  <c r="G437" i="1"/>
  <c r="D437" i="1"/>
  <c r="H437" i="1" s="1"/>
  <c r="C437" i="1"/>
  <c r="D436" i="1"/>
  <c r="H436" i="1" s="1"/>
  <c r="C436" i="1"/>
  <c r="G436" i="1" s="1"/>
  <c r="H435" i="1"/>
  <c r="G435" i="1"/>
  <c r="D435" i="1"/>
  <c r="C435" i="1"/>
  <c r="G434" i="1"/>
  <c r="D434" i="1"/>
  <c r="H434" i="1" s="1"/>
  <c r="C434" i="1"/>
  <c r="D433" i="1"/>
  <c r="H433" i="1" s="1"/>
  <c r="C433" i="1"/>
  <c r="D432" i="1"/>
  <c r="C432" i="1"/>
  <c r="H432" i="1" s="1"/>
  <c r="D431" i="1"/>
  <c r="C431" i="1"/>
  <c r="H430" i="1"/>
  <c r="D430" i="1"/>
  <c r="C430" i="1"/>
  <c r="G430" i="1" s="1"/>
  <c r="H429" i="1"/>
  <c r="G429" i="1"/>
  <c r="D429" i="1"/>
  <c r="C429" i="1"/>
  <c r="H428" i="1"/>
  <c r="G428" i="1"/>
  <c r="D428" i="1"/>
  <c r="C428" i="1"/>
  <c r="H427" i="1"/>
  <c r="D427" i="1"/>
  <c r="C427" i="1"/>
  <c r="H426" i="1"/>
  <c r="D426" i="1"/>
  <c r="G426" i="1" s="1"/>
  <c r="C426" i="1"/>
  <c r="H425" i="1"/>
  <c r="G425" i="1"/>
  <c r="D425" i="1"/>
  <c r="C425" i="1"/>
  <c r="H424" i="1"/>
  <c r="D424" i="1"/>
  <c r="C424" i="1"/>
  <c r="G423" i="1"/>
  <c r="D423" i="1"/>
  <c r="C423" i="1"/>
  <c r="H423" i="1" s="1"/>
  <c r="D422" i="1"/>
  <c r="C422" i="1"/>
  <c r="D421" i="1"/>
  <c r="H421" i="1" s="1"/>
  <c r="C421" i="1"/>
  <c r="D420" i="1"/>
  <c r="C420" i="1"/>
  <c r="H420" i="1" s="1"/>
  <c r="H419" i="1"/>
  <c r="G419" i="1"/>
  <c r="D419" i="1"/>
  <c r="C419" i="1"/>
  <c r="H418" i="1"/>
  <c r="D418" i="1"/>
  <c r="C418" i="1"/>
  <c r="G418" i="1" s="1"/>
  <c r="H417" i="1"/>
  <c r="G417" i="1"/>
  <c r="D417" i="1"/>
  <c r="C417" i="1"/>
  <c r="H416" i="1"/>
  <c r="D416" i="1"/>
  <c r="G416" i="1" s="1"/>
  <c r="C416" i="1"/>
  <c r="H415" i="1"/>
  <c r="D415" i="1"/>
  <c r="C415" i="1"/>
  <c r="G413" i="1"/>
  <c r="D413" i="1"/>
  <c r="H413" i="1" s="1"/>
  <c r="C413" i="1"/>
  <c r="C412" i="1"/>
  <c r="C411" i="1"/>
  <c r="H406" i="1"/>
  <c r="D406" i="1"/>
  <c r="C406" i="1"/>
  <c r="D405" i="1"/>
  <c r="C405" i="1"/>
  <c r="H405" i="1" s="1"/>
  <c r="D404" i="1"/>
  <c r="C404" i="1"/>
  <c r="H401" i="1"/>
  <c r="G401" i="1"/>
  <c r="D401" i="1"/>
  <c r="C401" i="1"/>
  <c r="H400" i="1"/>
  <c r="D400" i="1"/>
  <c r="C400" i="1"/>
  <c r="G400" i="1" s="1"/>
  <c r="D399" i="1"/>
  <c r="H399" i="1" s="1"/>
  <c r="C399" i="1"/>
  <c r="H398" i="1"/>
  <c r="G398" i="1"/>
  <c r="D398" i="1"/>
  <c r="C398" i="1"/>
  <c r="D397" i="1"/>
  <c r="H397" i="1" s="1"/>
  <c r="C397" i="1"/>
  <c r="G397" i="1" s="1"/>
  <c r="D396" i="1"/>
  <c r="C396" i="1"/>
  <c r="H395" i="1"/>
  <c r="G395" i="1"/>
  <c r="D395" i="1"/>
  <c r="C395" i="1"/>
  <c r="H394" i="1"/>
  <c r="D394" i="1"/>
  <c r="C394" i="1"/>
  <c r="G394" i="1" s="1"/>
  <c r="D393" i="1"/>
  <c r="C393" i="1"/>
  <c r="H392" i="1"/>
  <c r="G392" i="1"/>
  <c r="D392" i="1"/>
  <c r="C392" i="1"/>
  <c r="D391" i="1"/>
  <c r="G390" i="1"/>
  <c r="D390" i="1"/>
  <c r="C390" i="1"/>
  <c r="H390" i="1" s="1"/>
  <c r="D389" i="1"/>
  <c r="C389" i="1"/>
  <c r="H388" i="1"/>
  <c r="D388" i="1"/>
  <c r="C388" i="1"/>
  <c r="D387" i="1"/>
  <c r="C387" i="1"/>
  <c r="H386" i="1"/>
  <c r="D386" i="1"/>
  <c r="G386" i="1" s="1"/>
  <c r="C386" i="1"/>
  <c r="D385" i="1"/>
  <c r="H385" i="1" s="1"/>
  <c r="C385" i="1"/>
  <c r="H384" i="1"/>
  <c r="D384" i="1"/>
  <c r="C384" i="1"/>
  <c r="G384" i="1" s="1"/>
  <c r="D383" i="1"/>
  <c r="H383" i="1" s="1"/>
  <c r="C383" i="1"/>
  <c r="H382" i="1"/>
  <c r="D382" i="1"/>
  <c r="C382" i="1"/>
  <c r="G382" i="1" s="1"/>
  <c r="H381" i="1"/>
  <c r="G381" i="1"/>
  <c r="D381" i="1"/>
  <c r="C381" i="1"/>
  <c r="H380" i="1"/>
  <c r="G380" i="1"/>
  <c r="D380" i="1"/>
  <c r="C380" i="1"/>
  <c r="D379" i="1"/>
  <c r="H379" i="1" s="1"/>
  <c r="C379" i="1"/>
  <c r="D378" i="1"/>
  <c r="H378" i="1" s="1"/>
  <c r="C378" i="1"/>
  <c r="G377" i="1"/>
  <c r="D377" i="1"/>
  <c r="C377" i="1"/>
  <c r="D376" i="1"/>
  <c r="C376" i="1"/>
  <c r="D375" i="1"/>
  <c r="C375" i="1"/>
  <c r="D374" i="1"/>
  <c r="C374" i="1"/>
  <c r="H373" i="1"/>
  <c r="D373" i="1"/>
  <c r="C373" i="1"/>
  <c r="G372" i="1"/>
  <c r="D372" i="1"/>
  <c r="C372" i="1"/>
  <c r="H372" i="1" s="1"/>
  <c r="D371" i="1"/>
  <c r="C371" i="1"/>
  <c r="H370" i="1"/>
  <c r="D370" i="1"/>
  <c r="C370" i="1"/>
  <c r="D369" i="1"/>
  <c r="C369" i="1"/>
  <c r="H369" i="1" s="1"/>
  <c r="H368" i="1"/>
  <c r="G368" i="1"/>
  <c r="D368" i="1"/>
  <c r="C368" i="1"/>
  <c r="H367" i="1"/>
  <c r="D367" i="1"/>
  <c r="C367" i="1"/>
  <c r="G367" i="1" s="1"/>
  <c r="H366" i="1"/>
  <c r="G366" i="1"/>
  <c r="D366" i="1"/>
  <c r="C366" i="1"/>
  <c r="H365" i="1"/>
  <c r="D365" i="1"/>
  <c r="G365" i="1" s="1"/>
  <c r="C365" i="1"/>
  <c r="D364" i="1"/>
  <c r="C364" i="1"/>
  <c r="H363" i="1"/>
  <c r="G363" i="1"/>
  <c r="D363" i="1"/>
  <c r="C363" i="1"/>
  <c r="D362" i="1"/>
  <c r="C362" i="1"/>
  <c r="H362" i="1" s="1"/>
  <c r="D361" i="1"/>
  <c r="C361" i="1"/>
  <c r="D360" i="1"/>
  <c r="C360" i="1"/>
  <c r="H360" i="1" s="1"/>
  <c r="D359" i="1"/>
  <c r="D358" i="1"/>
  <c r="D357" i="1"/>
  <c r="C357" i="1"/>
  <c r="H356" i="1"/>
  <c r="G356" i="1"/>
  <c r="D356" i="1"/>
  <c r="C356" i="1"/>
  <c r="D355" i="1"/>
  <c r="C355" i="1"/>
  <c r="G355" i="1" s="1"/>
  <c r="D354" i="1"/>
  <c r="G354" i="1" s="1"/>
  <c r="C354" i="1"/>
  <c r="G353" i="1"/>
  <c r="D353" i="1"/>
  <c r="C353" i="1"/>
  <c r="H352" i="1"/>
  <c r="D352" i="1"/>
  <c r="C352" i="1"/>
  <c r="D351" i="1"/>
  <c r="C351" i="1"/>
  <c r="D350" i="1"/>
  <c r="C350" i="1"/>
  <c r="D349" i="1"/>
  <c r="H349" i="1" s="1"/>
  <c r="C349" i="1"/>
  <c r="D348" i="1"/>
  <c r="C348" i="1"/>
  <c r="H348" i="1" s="1"/>
  <c r="H347" i="1"/>
  <c r="G347" i="1"/>
  <c r="D347" i="1"/>
  <c r="C347" i="1"/>
  <c r="D346" i="1"/>
  <c r="D345" i="1"/>
  <c r="G344" i="1"/>
  <c r="D344" i="1"/>
  <c r="C344" i="1"/>
  <c r="H344" i="1" s="1"/>
  <c r="D343" i="1"/>
  <c r="C343" i="1"/>
  <c r="H342" i="1"/>
  <c r="G342" i="1"/>
  <c r="D342" i="1"/>
  <c r="C342" i="1"/>
  <c r="D341" i="1"/>
  <c r="C341" i="1"/>
  <c r="H341" i="1" s="1"/>
  <c r="H340" i="1"/>
  <c r="G340" i="1"/>
  <c r="D340" i="1"/>
  <c r="C340" i="1"/>
  <c r="D339" i="1"/>
  <c r="H339" i="1" s="1"/>
  <c r="C339" i="1"/>
  <c r="G338" i="1"/>
  <c r="D338" i="1"/>
  <c r="C338" i="1"/>
  <c r="H337" i="1"/>
  <c r="D337" i="1"/>
  <c r="G337" i="1" s="1"/>
  <c r="C337" i="1"/>
  <c r="G336" i="1"/>
  <c r="D336" i="1"/>
  <c r="C336" i="1"/>
  <c r="G335" i="1"/>
  <c r="D335" i="1"/>
  <c r="C335" i="1"/>
  <c r="G334" i="1"/>
  <c r="D334" i="1"/>
  <c r="C334" i="1"/>
  <c r="H334" i="1" s="1"/>
  <c r="D333" i="1"/>
  <c r="C333" i="1"/>
  <c r="G332" i="1"/>
  <c r="D332" i="1"/>
  <c r="C332" i="1"/>
  <c r="D331" i="1"/>
  <c r="C331" i="1"/>
  <c r="H331" i="1" s="1"/>
  <c r="D330" i="1"/>
  <c r="C330" i="1"/>
  <c r="D329" i="1"/>
  <c r="G329" i="1" s="1"/>
  <c r="C329" i="1"/>
  <c r="D328" i="1"/>
  <c r="C328" i="1"/>
  <c r="H328" i="1" s="1"/>
  <c r="H327" i="1"/>
  <c r="G327" i="1"/>
  <c r="D327" i="1"/>
  <c r="C327" i="1"/>
  <c r="D326" i="1"/>
  <c r="G326" i="1" s="1"/>
  <c r="C326" i="1"/>
  <c r="H325" i="1"/>
  <c r="G325" i="1"/>
  <c r="D325" i="1"/>
  <c r="C325" i="1"/>
  <c r="H324" i="1"/>
  <c r="D324" i="1"/>
  <c r="G324" i="1" s="1"/>
  <c r="C324" i="1"/>
  <c r="D323" i="1"/>
  <c r="C323" i="1"/>
  <c r="H322" i="1"/>
  <c r="G322" i="1"/>
  <c r="D322" i="1"/>
  <c r="C322" i="1"/>
  <c r="G321" i="1"/>
  <c r="D321" i="1"/>
  <c r="C321" i="1"/>
  <c r="H321" i="1" s="1"/>
  <c r="D320" i="1"/>
  <c r="C320" i="1"/>
  <c r="H319" i="1"/>
  <c r="G319" i="1"/>
  <c r="D319" i="1"/>
  <c r="C319" i="1"/>
  <c r="D318" i="1"/>
  <c r="C318" i="1"/>
  <c r="H318" i="1" s="1"/>
  <c r="G317" i="1"/>
  <c r="D317" i="1"/>
  <c r="C317" i="1"/>
  <c r="H317" i="1" s="1"/>
  <c r="D316" i="1"/>
  <c r="G316" i="1" s="1"/>
  <c r="C316" i="1"/>
  <c r="D315" i="1"/>
  <c r="C315" i="1"/>
  <c r="H315" i="1" s="1"/>
  <c r="D314" i="1"/>
  <c r="G314" i="1" s="1"/>
  <c r="C314" i="1"/>
  <c r="D313" i="1"/>
  <c r="C313" i="1"/>
  <c r="H313" i="1" s="1"/>
  <c r="H312" i="1"/>
  <c r="G312" i="1"/>
  <c r="D312" i="1"/>
  <c r="C312" i="1"/>
  <c r="G311" i="1"/>
  <c r="D311" i="1"/>
  <c r="C311" i="1"/>
  <c r="H311" i="1" s="1"/>
  <c r="D310" i="1"/>
  <c r="C310" i="1"/>
  <c r="H309" i="1"/>
  <c r="G309" i="1"/>
  <c r="D309" i="1"/>
  <c r="C309" i="1"/>
  <c r="D308" i="1"/>
  <c r="C308" i="1"/>
  <c r="D307" i="1"/>
  <c r="C307" i="1"/>
  <c r="D305" i="1"/>
  <c r="C305" i="1"/>
  <c r="H305" i="1" s="1"/>
  <c r="H304" i="1"/>
  <c r="G304" i="1"/>
  <c r="D304" i="1"/>
  <c r="C304" i="1"/>
  <c r="D303" i="1"/>
  <c r="G303" i="1" s="1"/>
  <c r="C303" i="1"/>
  <c r="G302" i="1"/>
  <c r="D302" i="1"/>
  <c r="C302" i="1"/>
  <c r="H301" i="1"/>
  <c r="D301" i="1"/>
  <c r="G301" i="1" s="1"/>
  <c r="C301" i="1"/>
  <c r="G300" i="1"/>
  <c r="D300" i="1"/>
  <c r="C300" i="1"/>
  <c r="H300" i="1" s="1"/>
  <c r="G299" i="1"/>
  <c r="D299" i="1"/>
  <c r="C299" i="1"/>
  <c r="G298" i="1"/>
  <c r="D298" i="1"/>
  <c r="C298" i="1"/>
  <c r="H298" i="1" s="1"/>
  <c r="D297" i="1"/>
  <c r="C297" i="1"/>
  <c r="G296" i="1"/>
  <c r="D296" i="1"/>
  <c r="C296" i="1"/>
  <c r="D295" i="1"/>
  <c r="C295" i="1"/>
  <c r="H295" i="1" s="1"/>
  <c r="D294" i="1"/>
  <c r="C294" i="1"/>
  <c r="D292" i="1"/>
  <c r="C292" i="1"/>
  <c r="H292" i="1" s="1"/>
  <c r="H291" i="1"/>
  <c r="G291" i="1"/>
  <c r="D291" i="1"/>
  <c r="C291" i="1"/>
  <c r="D290" i="1"/>
  <c r="C290" i="1"/>
  <c r="H290" i="1" s="1"/>
  <c r="D289" i="1"/>
  <c r="H289" i="1" s="1"/>
  <c r="C289" i="1"/>
  <c r="D288" i="1"/>
  <c r="C288" i="1"/>
  <c r="H288" i="1" s="1"/>
  <c r="D284" i="1"/>
  <c r="C284" i="1"/>
  <c r="H283" i="1"/>
  <c r="G283" i="1"/>
  <c r="D283" i="1"/>
  <c r="C283" i="1"/>
  <c r="D282" i="1"/>
  <c r="C282" i="1"/>
  <c r="H282" i="1" s="1"/>
  <c r="G281" i="1"/>
  <c r="D281" i="1"/>
  <c r="C281" i="1"/>
  <c r="H281" i="1" s="1"/>
  <c r="D280" i="1"/>
  <c r="G280" i="1" s="1"/>
  <c r="C280" i="1"/>
  <c r="D279" i="1"/>
  <c r="C279" i="1"/>
  <c r="H279" i="1" s="1"/>
  <c r="D278" i="1"/>
  <c r="G278" i="1" s="1"/>
  <c r="C278" i="1"/>
  <c r="D277" i="1"/>
  <c r="C277" i="1"/>
  <c r="H277" i="1" s="1"/>
  <c r="H276" i="1"/>
  <c r="G276" i="1"/>
  <c r="D276" i="1"/>
  <c r="C276" i="1"/>
  <c r="G275" i="1"/>
  <c r="D275" i="1"/>
  <c r="C275" i="1"/>
  <c r="H275" i="1" s="1"/>
  <c r="D274" i="1"/>
  <c r="C274" i="1"/>
  <c r="H273" i="1"/>
  <c r="G273" i="1"/>
  <c r="D273" i="1"/>
  <c r="C273" i="1"/>
  <c r="D272" i="1"/>
  <c r="C272" i="1"/>
  <c r="D271" i="1"/>
  <c r="C271" i="1"/>
  <c r="H270" i="1"/>
  <c r="G270" i="1"/>
  <c r="D270" i="1"/>
  <c r="C270" i="1"/>
  <c r="D269" i="1"/>
  <c r="C269" i="1"/>
  <c r="H269" i="1" s="1"/>
  <c r="H268" i="1"/>
  <c r="G268" i="1"/>
  <c r="D268" i="1"/>
  <c r="C268" i="1"/>
  <c r="H267" i="1"/>
  <c r="G267" i="1"/>
  <c r="D267" i="1"/>
  <c r="C267" i="1"/>
  <c r="G266" i="1"/>
  <c r="D266" i="1"/>
  <c r="C266" i="1"/>
  <c r="H265" i="1"/>
  <c r="D265" i="1"/>
  <c r="G265" i="1" s="1"/>
  <c r="C265" i="1"/>
  <c r="D264" i="1"/>
  <c r="C264" i="1"/>
  <c r="H264" i="1" s="1"/>
  <c r="G263" i="1"/>
  <c r="D263" i="1"/>
  <c r="C263" i="1"/>
  <c r="G262" i="1"/>
  <c r="D262" i="1"/>
  <c r="C262" i="1"/>
  <c r="H262" i="1" s="1"/>
  <c r="D261" i="1"/>
  <c r="C261" i="1"/>
  <c r="G260" i="1"/>
  <c r="D260" i="1"/>
  <c r="C260" i="1"/>
  <c r="D259" i="1"/>
  <c r="D258" i="1"/>
  <c r="C258" i="1"/>
  <c r="D257" i="1"/>
  <c r="G257" i="1" s="1"/>
  <c r="C257" i="1"/>
  <c r="D256" i="1"/>
  <c r="C256" i="1"/>
  <c r="H256" i="1" s="1"/>
  <c r="H255" i="1"/>
  <c r="G255" i="1"/>
  <c r="D255" i="1"/>
  <c r="C255" i="1"/>
  <c r="D254" i="1"/>
  <c r="G254" i="1" s="1"/>
  <c r="C254" i="1"/>
  <c r="H253" i="1"/>
  <c r="G253" i="1"/>
  <c r="D253" i="1"/>
  <c r="C253" i="1"/>
  <c r="H252" i="1"/>
  <c r="D252" i="1"/>
  <c r="G252" i="1" s="1"/>
  <c r="C252" i="1"/>
  <c r="D251" i="1"/>
  <c r="C251" i="1"/>
  <c r="H250" i="1"/>
  <c r="G250" i="1"/>
  <c r="D250" i="1"/>
  <c r="C250" i="1"/>
  <c r="G249" i="1"/>
  <c r="D249" i="1"/>
  <c r="C249" i="1"/>
  <c r="H249" i="1" s="1"/>
  <c r="D248" i="1"/>
  <c r="C248" i="1"/>
  <c r="H247" i="1"/>
  <c r="G247" i="1"/>
  <c r="D247" i="1"/>
  <c r="C247" i="1"/>
  <c r="D246" i="1"/>
  <c r="C246" i="1"/>
  <c r="G245" i="1"/>
  <c r="D245" i="1"/>
  <c r="C245" i="1"/>
  <c r="H245" i="1" s="1"/>
  <c r="D244" i="1"/>
  <c r="H244" i="1" s="1"/>
  <c r="C244" i="1"/>
  <c r="D243" i="1"/>
  <c r="C243" i="1"/>
  <c r="D242" i="1"/>
  <c r="G242" i="1" s="1"/>
  <c r="C242" i="1"/>
  <c r="G241" i="1"/>
  <c r="D241" i="1"/>
  <c r="C241" i="1"/>
  <c r="H241" i="1" s="1"/>
  <c r="H240" i="1"/>
  <c r="G240" i="1"/>
  <c r="D240" i="1"/>
  <c r="C240" i="1"/>
  <c r="G239" i="1"/>
  <c r="D239" i="1"/>
  <c r="C239" i="1"/>
  <c r="H239" i="1" s="1"/>
  <c r="D238" i="1"/>
  <c r="C238" i="1"/>
  <c r="H237" i="1"/>
  <c r="G237" i="1"/>
  <c r="D237" i="1"/>
  <c r="C237" i="1"/>
  <c r="D236" i="1"/>
  <c r="C236" i="1"/>
  <c r="D235" i="1"/>
  <c r="C235" i="1"/>
  <c r="H234" i="1"/>
  <c r="G234" i="1"/>
  <c r="D234" i="1"/>
  <c r="C234" i="1"/>
  <c r="D233" i="1"/>
  <c r="C233" i="1"/>
  <c r="D232" i="1"/>
  <c r="C232" i="1"/>
  <c r="H231" i="1"/>
  <c r="G231" i="1"/>
  <c r="D231" i="1"/>
  <c r="C231" i="1"/>
  <c r="D230" i="1"/>
  <c r="C230" i="1"/>
  <c r="H230" i="1" s="1"/>
  <c r="D229" i="1"/>
  <c r="C229" i="1"/>
  <c r="H228" i="1"/>
  <c r="G228" i="1"/>
  <c r="D228" i="1"/>
  <c r="C228" i="1"/>
  <c r="D227" i="1"/>
  <c r="C227" i="1"/>
  <c r="H227" i="1" s="1"/>
  <c r="D226" i="1"/>
  <c r="C226" i="1"/>
  <c r="H225" i="1"/>
  <c r="G225" i="1"/>
  <c r="D225" i="1"/>
  <c r="C225" i="1"/>
  <c r="D224" i="1"/>
  <c r="C224" i="1"/>
  <c r="D223" i="1"/>
  <c r="C223" i="1"/>
  <c r="H222" i="1"/>
  <c r="G222" i="1"/>
  <c r="D222" i="1"/>
  <c r="C222" i="1"/>
  <c r="D221" i="1"/>
  <c r="C221" i="1"/>
  <c r="H221" i="1" s="1"/>
  <c r="H219" i="1"/>
  <c r="G219" i="1"/>
  <c r="D219" i="1"/>
  <c r="C219" i="1"/>
  <c r="D218" i="1"/>
  <c r="C218" i="1"/>
  <c r="D217" i="1"/>
  <c r="C217" i="1"/>
  <c r="H216" i="1"/>
  <c r="G216" i="1"/>
  <c r="D216" i="1"/>
  <c r="C216" i="1"/>
  <c r="D215" i="1"/>
  <c r="C215" i="1"/>
  <c r="D214" i="1"/>
  <c r="C214" i="1"/>
  <c r="H213" i="1"/>
  <c r="G213" i="1"/>
  <c r="D213" i="1"/>
  <c r="C213" i="1"/>
  <c r="D212" i="1"/>
  <c r="C212" i="1"/>
  <c r="H212" i="1" s="1"/>
  <c r="D211" i="1"/>
  <c r="C211" i="1"/>
  <c r="H210" i="1"/>
  <c r="G210" i="1"/>
  <c r="D210" i="1"/>
  <c r="C210" i="1"/>
  <c r="D209" i="1"/>
  <c r="C209" i="1"/>
  <c r="D208" i="1"/>
  <c r="C208" i="1"/>
  <c r="H207" i="1"/>
  <c r="G207" i="1"/>
  <c r="D207" i="1"/>
  <c r="C207" i="1"/>
  <c r="D206" i="1"/>
  <c r="C206" i="1"/>
  <c r="D205" i="1"/>
  <c r="C205" i="1"/>
  <c r="H204" i="1"/>
  <c r="G204" i="1"/>
  <c r="D204" i="1"/>
  <c r="C204" i="1"/>
  <c r="D203" i="1"/>
  <c r="C203" i="1"/>
  <c r="H203" i="1" s="1"/>
  <c r="D202" i="1"/>
  <c r="C202" i="1"/>
  <c r="H201" i="1"/>
  <c r="G201" i="1"/>
  <c r="D201" i="1"/>
  <c r="C201" i="1"/>
  <c r="D200" i="1"/>
  <c r="C200" i="1"/>
  <c r="D199" i="1"/>
  <c r="C199" i="1"/>
  <c r="H198" i="1"/>
  <c r="G198" i="1"/>
  <c r="D198" i="1"/>
  <c r="C198" i="1"/>
  <c r="D197" i="1"/>
  <c r="C197" i="1"/>
  <c r="D196" i="1"/>
  <c r="C196" i="1"/>
  <c r="H195" i="1"/>
  <c r="G195" i="1"/>
  <c r="D195" i="1"/>
  <c r="C195" i="1"/>
  <c r="D194" i="1"/>
  <c r="C194" i="1"/>
  <c r="H194" i="1" s="1"/>
  <c r="D193" i="1"/>
  <c r="C193" i="1"/>
  <c r="D192" i="1"/>
  <c r="D191" i="1"/>
  <c r="C191" i="1"/>
  <c r="H191" i="1" s="1"/>
  <c r="D190" i="1"/>
  <c r="C190" i="1"/>
  <c r="H189" i="1"/>
  <c r="G189" i="1"/>
  <c r="D189" i="1"/>
  <c r="C189" i="1"/>
  <c r="D188" i="1"/>
  <c r="C188" i="1"/>
  <c r="H188" i="1" s="1"/>
  <c r="D187" i="1"/>
  <c r="C187" i="1"/>
  <c r="H186" i="1"/>
  <c r="G186" i="1"/>
  <c r="D186" i="1"/>
  <c r="C186" i="1"/>
  <c r="D185" i="1"/>
  <c r="C185" i="1"/>
  <c r="D184" i="1"/>
  <c r="C184" i="1"/>
  <c r="H183" i="1"/>
  <c r="G183" i="1"/>
  <c r="D183" i="1"/>
  <c r="C183" i="1"/>
  <c r="D182" i="1"/>
  <c r="C182" i="1"/>
  <c r="H182" i="1" s="1"/>
  <c r="D181" i="1"/>
  <c r="C181" i="1"/>
  <c r="H180" i="1"/>
  <c r="G180" i="1"/>
  <c r="D180" i="1"/>
  <c r="C180" i="1"/>
  <c r="D179" i="1"/>
  <c r="C179" i="1"/>
  <c r="H179" i="1" s="1"/>
  <c r="D178" i="1"/>
  <c r="C178" i="1"/>
  <c r="H177" i="1"/>
  <c r="G177" i="1"/>
  <c r="D177" i="1"/>
  <c r="C177" i="1"/>
  <c r="D176" i="1"/>
  <c r="C176" i="1"/>
  <c r="D175" i="1"/>
  <c r="C175" i="1"/>
  <c r="H174" i="1"/>
  <c r="G174" i="1"/>
  <c r="D174" i="1"/>
  <c r="C174" i="1"/>
  <c r="D173" i="1"/>
  <c r="C173" i="1"/>
  <c r="H173" i="1" s="1"/>
  <c r="D172" i="1"/>
  <c r="C172" i="1"/>
  <c r="H171" i="1"/>
  <c r="G171" i="1"/>
  <c r="D171" i="1"/>
  <c r="C171" i="1"/>
  <c r="D170" i="1"/>
  <c r="C170" i="1"/>
  <c r="H170" i="1" s="1"/>
  <c r="D169" i="1"/>
  <c r="C169" i="1"/>
  <c r="H168" i="1"/>
  <c r="G168" i="1"/>
  <c r="D168" i="1"/>
  <c r="C168" i="1"/>
  <c r="D167" i="1"/>
  <c r="C167" i="1"/>
  <c r="D166" i="1"/>
  <c r="C166" i="1"/>
  <c r="H165" i="1"/>
  <c r="G165" i="1"/>
  <c r="D165" i="1"/>
  <c r="C165" i="1"/>
  <c r="D164" i="1"/>
  <c r="C164" i="1"/>
  <c r="H164" i="1" s="1"/>
  <c r="D163" i="1"/>
  <c r="C163" i="1"/>
  <c r="H162" i="1"/>
  <c r="G162" i="1"/>
  <c r="D162" i="1"/>
  <c r="C162" i="1"/>
  <c r="D161" i="1"/>
  <c r="C161" i="1"/>
  <c r="H161" i="1" s="1"/>
  <c r="D160" i="1"/>
  <c r="C160" i="1"/>
  <c r="D159" i="1"/>
  <c r="D158" i="1"/>
  <c r="C158" i="1"/>
  <c r="H158" i="1" s="1"/>
  <c r="D157" i="1"/>
  <c r="C157" i="1"/>
  <c r="H156" i="1"/>
  <c r="G156" i="1"/>
  <c r="D156" i="1"/>
  <c r="C156" i="1"/>
  <c r="D155" i="1"/>
  <c r="C155" i="1"/>
  <c r="H155" i="1" s="1"/>
  <c r="D154" i="1"/>
  <c r="C154" i="1"/>
  <c r="H153" i="1"/>
  <c r="G153" i="1"/>
  <c r="D153" i="1"/>
  <c r="C153" i="1"/>
  <c r="D152" i="1"/>
  <c r="C152" i="1"/>
  <c r="H152" i="1" s="1"/>
  <c r="D151" i="1"/>
  <c r="C151" i="1"/>
  <c r="H150" i="1"/>
  <c r="G150" i="1"/>
  <c r="D150" i="1"/>
  <c r="C150" i="1"/>
  <c r="D149" i="1"/>
  <c r="C149" i="1"/>
  <c r="H149" i="1" s="1"/>
  <c r="D148" i="1"/>
  <c r="C148" i="1"/>
  <c r="D146" i="1"/>
  <c r="C146" i="1"/>
  <c r="D145" i="1"/>
  <c r="C145" i="1"/>
  <c r="H144" i="1"/>
  <c r="G144" i="1"/>
  <c r="D144" i="1"/>
  <c r="C144" i="1"/>
  <c r="D143" i="1"/>
  <c r="C143" i="1"/>
  <c r="H143" i="1" s="1"/>
  <c r="D142" i="1"/>
  <c r="C142" i="1"/>
  <c r="H141" i="1"/>
  <c r="G141" i="1"/>
  <c r="D141" i="1"/>
  <c r="C141" i="1"/>
  <c r="D140" i="1"/>
  <c r="C140" i="1"/>
  <c r="D139" i="1"/>
  <c r="C139" i="1"/>
  <c r="H138" i="1"/>
  <c r="G138" i="1"/>
  <c r="D138" i="1"/>
  <c r="C138" i="1"/>
  <c r="D137" i="1"/>
  <c r="C137" i="1"/>
  <c r="D136" i="1"/>
  <c r="C136" i="1"/>
  <c r="D135" i="1"/>
  <c r="D134" i="1"/>
  <c r="C134" i="1"/>
  <c r="D133" i="1"/>
  <c r="C133" i="1"/>
  <c r="H132" i="1"/>
  <c r="G132" i="1"/>
  <c r="D132" i="1"/>
  <c r="C132" i="1"/>
  <c r="D131" i="1"/>
  <c r="C131" i="1"/>
  <c r="H131" i="1" s="1"/>
  <c r="D130" i="1"/>
  <c r="C130" i="1"/>
  <c r="H129" i="1"/>
  <c r="G129" i="1"/>
  <c r="D129" i="1"/>
  <c r="C129" i="1"/>
  <c r="D128" i="1"/>
  <c r="C128" i="1"/>
  <c r="H128" i="1" s="1"/>
  <c r="D127" i="1"/>
  <c r="C127" i="1"/>
  <c r="H126" i="1"/>
  <c r="G126" i="1"/>
  <c r="D126" i="1"/>
  <c r="C126" i="1"/>
  <c r="D125" i="1"/>
  <c r="C125" i="1"/>
  <c r="D124" i="1"/>
  <c r="C124" i="1"/>
  <c r="H123" i="1"/>
  <c r="G123" i="1"/>
  <c r="D123" i="1"/>
  <c r="C123" i="1"/>
  <c r="D122" i="1"/>
  <c r="C122" i="1"/>
  <c r="H122" i="1" s="1"/>
  <c r="D121" i="1"/>
  <c r="C121" i="1"/>
  <c r="H120" i="1"/>
  <c r="G120" i="1"/>
  <c r="D120" i="1"/>
  <c r="C120" i="1"/>
  <c r="D119" i="1"/>
  <c r="C119" i="1"/>
  <c r="H119" i="1" s="1"/>
  <c r="D118" i="1"/>
  <c r="C118" i="1"/>
  <c r="H117" i="1"/>
  <c r="G117" i="1"/>
  <c r="D117" i="1"/>
  <c r="C117" i="1"/>
  <c r="D116" i="1"/>
  <c r="C116" i="1"/>
  <c r="D115" i="1"/>
  <c r="C115" i="1"/>
  <c r="H114" i="1"/>
  <c r="G114" i="1"/>
  <c r="D114" i="1"/>
  <c r="C114" i="1"/>
  <c r="D113" i="1"/>
  <c r="C113" i="1"/>
  <c r="H113" i="1" s="1"/>
  <c r="D112" i="1"/>
  <c r="C112" i="1"/>
  <c r="H111" i="1"/>
  <c r="G111" i="1"/>
  <c r="D111" i="1"/>
  <c r="C111" i="1"/>
  <c r="D110" i="1"/>
  <c r="C110" i="1"/>
  <c r="H110" i="1" s="1"/>
  <c r="D109" i="1"/>
  <c r="C109" i="1"/>
  <c r="H108" i="1"/>
  <c r="G108" i="1"/>
  <c r="D108" i="1"/>
  <c r="C108" i="1"/>
  <c r="D107" i="1"/>
  <c r="C107" i="1"/>
  <c r="D106" i="1"/>
  <c r="C106" i="1"/>
  <c r="H105" i="1"/>
  <c r="G105" i="1"/>
  <c r="D105" i="1"/>
  <c r="C105" i="1"/>
  <c r="D104" i="1"/>
  <c r="C104" i="1"/>
  <c r="H104" i="1" s="1"/>
  <c r="D103" i="1"/>
  <c r="C103" i="1"/>
  <c r="D102" i="1"/>
  <c r="D101" i="1"/>
  <c r="C101" i="1"/>
  <c r="H101" i="1" s="1"/>
  <c r="D100" i="1"/>
  <c r="C100" i="1"/>
  <c r="H99" i="1"/>
  <c r="G99" i="1"/>
  <c r="D99" i="1"/>
  <c r="C99" i="1"/>
  <c r="D98" i="1"/>
  <c r="C98" i="1"/>
  <c r="H98" i="1" s="1"/>
  <c r="D97" i="1"/>
  <c r="C97" i="1"/>
  <c r="H96" i="1"/>
  <c r="G96" i="1"/>
  <c r="D96" i="1"/>
  <c r="C96" i="1"/>
  <c r="D95" i="1"/>
  <c r="C95" i="1"/>
  <c r="H95" i="1" s="1"/>
  <c r="D94" i="1"/>
  <c r="C94" i="1"/>
  <c r="H93" i="1"/>
  <c r="G93" i="1"/>
  <c r="D93" i="1"/>
  <c r="C93" i="1"/>
  <c r="D92" i="1"/>
  <c r="C92" i="1"/>
  <c r="H92" i="1" s="1"/>
  <c r="D91" i="1"/>
  <c r="C91" i="1"/>
  <c r="H90" i="1"/>
  <c r="G90" i="1"/>
  <c r="D90" i="1"/>
  <c r="C90" i="1"/>
  <c r="D89" i="1"/>
  <c r="C89" i="1"/>
  <c r="H89" i="1" s="1"/>
  <c r="D88" i="1"/>
  <c r="C88" i="1"/>
  <c r="H87" i="1"/>
  <c r="G87" i="1"/>
  <c r="D87" i="1"/>
  <c r="C87" i="1"/>
  <c r="D86" i="1"/>
  <c r="C86" i="1"/>
  <c r="H86" i="1" s="1"/>
  <c r="D85" i="1"/>
  <c r="C85" i="1"/>
  <c r="H84" i="1"/>
  <c r="G84" i="1"/>
  <c r="D84" i="1"/>
  <c r="C84" i="1"/>
  <c r="D83" i="1"/>
  <c r="C83" i="1"/>
  <c r="H83" i="1" s="1"/>
  <c r="D82" i="1"/>
  <c r="C82" i="1"/>
  <c r="H81" i="1"/>
  <c r="G81" i="1"/>
  <c r="D81" i="1"/>
  <c r="C81" i="1"/>
  <c r="D80" i="1"/>
  <c r="C80" i="1"/>
  <c r="H80" i="1" s="1"/>
  <c r="D79" i="1"/>
  <c r="C79" i="1"/>
  <c r="D78" i="1"/>
  <c r="D77" i="1"/>
  <c r="C77" i="1"/>
  <c r="D76" i="1"/>
  <c r="C76" i="1"/>
  <c r="H75" i="1"/>
  <c r="G75" i="1"/>
  <c r="D75" i="1"/>
  <c r="C75" i="1"/>
  <c r="D74" i="1"/>
  <c r="C74" i="1"/>
  <c r="H74" i="1" s="1"/>
  <c r="D73" i="1"/>
  <c r="C73" i="1"/>
  <c r="H72" i="1"/>
  <c r="G72" i="1"/>
  <c r="D72" i="1"/>
  <c r="C72" i="1"/>
  <c r="D71" i="1"/>
  <c r="C71" i="1"/>
  <c r="H71" i="1" s="1"/>
  <c r="D70" i="1"/>
  <c r="C70" i="1"/>
  <c r="H69" i="1"/>
  <c r="G69" i="1"/>
  <c r="D69" i="1"/>
  <c r="C69" i="1"/>
  <c r="D68" i="1"/>
  <c r="C68" i="1"/>
  <c r="D67" i="1"/>
  <c r="C67" i="1"/>
  <c r="H66" i="1"/>
  <c r="G66" i="1"/>
  <c r="D66" i="1"/>
  <c r="C66" i="1"/>
  <c r="D65" i="1"/>
  <c r="C65" i="1"/>
  <c r="H65" i="1" s="1"/>
  <c r="D64" i="1"/>
  <c r="C64" i="1"/>
  <c r="H63" i="1"/>
  <c r="G63" i="1"/>
  <c r="D63" i="1"/>
  <c r="C63" i="1"/>
  <c r="D62" i="1"/>
  <c r="C62" i="1"/>
  <c r="H62" i="1" s="1"/>
  <c r="D61" i="1"/>
  <c r="C61" i="1"/>
  <c r="H60" i="1"/>
  <c r="G60" i="1"/>
  <c r="D60" i="1"/>
  <c r="C60" i="1"/>
  <c r="D59" i="1"/>
  <c r="C59" i="1"/>
  <c r="D58" i="1"/>
  <c r="C58" i="1"/>
  <c r="H57" i="1"/>
  <c r="G57" i="1"/>
  <c r="D57" i="1"/>
  <c r="C57" i="1"/>
  <c r="D56" i="1"/>
  <c r="C56" i="1"/>
  <c r="H56" i="1" s="1"/>
  <c r="D55" i="1"/>
  <c r="C55" i="1"/>
  <c r="H54" i="1"/>
  <c r="G54" i="1"/>
  <c r="D54" i="1"/>
  <c r="C54" i="1"/>
  <c r="D53" i="1"/>
  <c r="C53" i="1"/>
  <c r="H53" i="1" s="1"/>
  <c r="D52" i="1"/>
  <c r="C52" i="1"/>
  <c r="H51" i="1"/>
  <c r="G51" i="1"/>
  <c r="D51" i="1"/>
  <c r="C51" i="1"/>
  <c r="D50" i="1"/>
  <c r="C50" i="1"/>
  <c r="D49" i="1"/>
  <c r="C49" i="1"/>
  <c r="H48" i="1"/>
  <c r="G48" i="1"/>
  <c r="D48" i="1"/>
  <c r="C48" i="1"/>
  <c r="D47" i="1"/>
  <c r="C47" i="1"/>
  <c r="H47" i="1" s="1"/>
  <c r="C46" i="1"/>
  <c r="H45" i="1"/>
  <c r="G45" i="1"/>
  <c r="D45" i="1"/>
  <c r="C45" i="1"/>
  <c r="D44" i="1"/>
  <c r="C44" i="1"/>
  <c r="D43" i="1"/>
  <c r="C43" i="1"/>
  <c r="H42" i="1"/>
  <c r="G42" i="1"/>
  <c r="D42" i="1"/>
  <c r="C42" i="1"/>
  <c r="D41" i="1"/>
  <c r="C41" i="1"/>
  <c r="D40" i="1"/>
  <c r="C40" i="1"/>
  <c r="H39" i="1"/>
  <c r="G39" i="1"/>
  <c r="D39" i="1"/>
  <c r="C39" i="1"/>
  <c r="D38" i="1"/>
  <c r="C38" i="1"/>
  <c r="H38" i="1" s="1"/>
  <c r="D37" i="1"/>
  <c r="C37" i="1"/>
  <c r="H36" i="1"/>
  <c r="G36" i="1"/>
  <c r="D36" i="1"/>
  <c r="C36" i="1"/>
  <c r="D35" i="1"/>
  <c r="C35" i="1"/>
  <c r="D34" i="1"/>
  <c r="C34" i="1"/>
  <c r="H33" i="1"/>
  <c r="G33" i="1"/>
  <c r="D33" i="1"/>
  <c r="C33" i="1"/>
  <c r="D32" i="1"/>
  <c r="C32" i="1"/>
  <c r="D31" i="1"/>
  <c r="C31" i="1"/>
  <c r="H30" i="1"/>
  <c r="G30" i="1"/>
  <c r="D30" i="1"/>
  <c r="C30" i="1"/>
  <c r="D29" i="1"/>
  <c r="C29" i="1"/>
  <c r="H29" i="1" s="1"/>
  <c r="D28" i="1"/>
  <c r="C28" i="1"/>
  <c r="G28" i="1" s="1"/>
  <c r="H27" i="1"/>
  <c r="G27" i="1"/>
  <c r="D27" i="1"/>
  <c r="C27" i="1"/>
  <c r="D26" i="1"/>
  <c r="C26" i="1"/>
  <c r="H26" i="1" s="1"/>
  <c r="H25" i="1"/>
  <c r="D25" i="1"/>
  <c r="C25" i="1"/>
  <c r="G25" i="1" s="1"/>
  <c r="H24" i="1"/>
  <c r="G24" i="1"/>
  <c r="D24" i="1"/>
  <c r="C24" i="1"/>
  <c r="D23" i="1"/>
  <c r="C23" i="1"/>
  <c r="H22" i="1"/>
  <c r="D22" i="1"/>
  <c r="C22" i="1"/>
  <c r="G22" i="1" s="1"/>
  <c r="H21" i="1"/>
  <c r="G21" i="1"/>
  <c r="D21" i="1"/>
  <c r="C21" i="1"/>
  <c r="D20" i="1"/>
  <c r="C20" i="1"/>
  <c r="H19" i="1"/>
  <c r="D19" i="1"/>
  <c r="C19" i="1"/>
  <c r="G19" i="1" s="1"/>
  <c r="H18" i="1"/>
  <c r="G18" i="1"/>
  <c r="D18" i="1"/>
  <c r="C18" i="1"/>
  <c r="D17" i="1"/>
  <c r="C17" i="1"/>
  <c r="D16" i="1"/>
  <c r="C16" i="1"/>
  <c r="G16" i="1" s="1"/>
  <c r="H15" i="1"/>
  <c r="G15" i="1"/>
  <c r="D15" i="1"/>
  <c r="C15" i="1"/>
  <c r="D14" i="1"/>
  <c r="C14" i="1"/>
  <c r="H13" i="1"/>
  <c r="D13" i="1"/>
  <c r="C13" i="1"/>
  <c r="G13" i="1" s="1"/>
  <c r="H12" i="1"/>
  <c r="G12" i="1"/>
  <c r="D12" i="1"/>
  <c r="C12" i="1"/>
  <c r="D11" i="1"/>
  <c r="C11" i="1"/>
  <c r="H10" i="1"/>
  <c r="D10" i="1"/>
  <c r="C10" i="1"/>
  <c r="G10" i="1" s="1"/>
  <c r="H9" i="1"/>
  <c r="G9" i="1"/>
  <c r="D9" i="1"/>
  <c r="C9" i="1"/>
  <c r="D8" i="1"/>
  <c r="C8" i="1"/>
  <c r="H7" i="1"/>
  <c r="D7" i="1"/>
  <c r="C7" i="1"/>
  <c r="G7" i="1" s="1"/>
  <c r="H6" i="1"/>
  <c r="G6" i="1"/>
  <c r="D6" i="1"/>
  <c r="C6" i="1"/>
  <c r="D5" i="1"/>
  <c r="C5" i="1"/>
  <c r="D4" i="1"/>
  <c r="C4" i="1"/>
  <c r="G4" i="1" s="1"/>
  <c r="D3" i="1"/>
  <c r="D1227" i="1" l="1"/>
  <c r="H1227" i="1" s="1"/>
  <c r="G1230" i="1"/>
  <c r="E245" i="5"/>
  <c r="D1222" i="1" s="1"/>
  <c r="G1227" i="1"/>
  <c r="E284" i="9"/>
  <c r="B284" i="9" s="1"/>
  <c r="H1228" i="1"/>
  <c r="E282" i="9"/>
  <c r="B282" i="9" s="1"/>
  <c r="G1228" i="1"/>
  <c r="H1226" i="1"/>
  <c r="G1225" i="1"/>
  <c r="G1224" i="1"/>
  <c r="D245" i="5"/>
  <c r="C1223" i="1"/>
  <c r="F215" i="9"/>
  <c r="E27" i="9"/>
  <c r="B27" i="9" s="1"/>
  <c r="E301" i="9"/>
  <c r="B301" i="9" s="1"/>
  <c r="B215" i="9"/>
  <c r="G289" i="1"/>
  <c r="G411" i="1"/>
  <c r="H412" i="1"/>
  <c r="G288" i="1"/>
  <c r="G632" i="1"/>
  <c r="E644" i="4"/>
  <c r="D638" i="1" s="1"/>
  <c r="E643" i="4"/>
  <c r="D637" i="1" s="1"/>
  <c r="F417" i="4"/>
  <c r="E273" i="9"/>
  <c r="B273" i="9" s="1"/>
  <c r="E288" i="9"/>
  <c r="B288" i="9" s="1"/>
  <c r="E294" i="9"/>
  <c r="B294" i="9" s="1"/>
  <c r="E287" i="9"/>
  <c r="B287" i="9" s="1"/>
  <c r="E293" i="9"/>
  <c r="B293" i="9" s="1"/>
  <c r="E303" i="9"/>
  <c r="B303" i="9" s="1"/>
  <c r="E300" i="9"/>
  <c r="B300" i="9" s="1"/>
  <c r="E286" i="9"/>
  <c r="B286" i="9" s="1"/>
  <c r="H8" i="1"/>
  <c r="G8" i="1"/>
  <c r="H229" i="1"/>
  <c r="G229" i="1"/>
  <c r="H271" i="1"/>
  <c r="G271" i="1"/>
  <c r="G364" i="1"/>
  <c r="H364" i="1"/>
  <c r="H488" i="1"/>
  <c r="G488" i="1"/>
  <c r="H46" i="1"/>
  <c r="G46" i="1"/>
  <c r="H202" i="1"/>
  <c r="G202" i="1"/>
  <c r="H115" i="1"/>
  <c r="G115" i="1"/>
  <c r="H124" i="1"/>
  <c r="G124" i="1"/>
  <c r="H175" i="1"/>
  <c r="G175" i="1"/>
  <c r="H251" i="1"/>
  <c r="G251" i="1"/>
  <c r="H333" i="1"/>
  <c r="G333" i="1"/>
  <c r="G399" i="1"/>
  <c r="G432" i="1"/>
  <c r="G456" i="1"/>
  <c r="G662" i="1"/>
  <c r="H662" i="1"/>
  <c r="D363" i="4"/>
  <c r="F364" i="4"/>
  <c r="C359" i="1"/>
  <c r="H79" i="1"/>
  <c r="G79" i="1"/>
  <c r="H88" i="1"/>
  <c r="G88" i="1"/>
  <c r="H148" i="1"/>
  <c r="G148" i="1"/>
  <c r="H157" i="1"/>
  <c r="G157" i="1"/>
  <c r="G264" i="1"/>
  <c r="H280" i="1"/>
  <c r="G290" i="1"/>
  <c r="H303" i="1"/>
  <c r="H316" i="1"/>
  <c r="H350" i="1"/>
  <c r="G350" i="1"/>
  <c r="G360" i="1"/>
  <c r="H542" i="1"/>
  <c r="G542" i="1"/>
  <c r="H605" i="1"/>
  <c r="G605" i="1"/>
  <c r="H648" i="1"/>
  <c r="G648" i="1"/>
  <c r="H294" i="1"/>
  <c r="G294" i="1"/>
  <c r="H609" i="1"/>
  <c r="G609" i="1"/>
  <c r="H37" i="1"/>
  <c r="G37" i="1"/>
  <c r="H211" i="1"/>
  <c r="G211" i="1"/>
  <c r="H4" i="1"/>
  <c r="H16" i="1"/>
  <c r="H28" i="1"/>
  <c r="H133" i="1"/>
  <c r="G133" i="1"/>
  <c r="H166" i="1"/>
  <c r="G166" i="1"/>
  <c r="H184" i="1"/>
  <c r="G184" i="1"/>
  <c r="H1325" i="1"/>
  <c r="G1325" i="1"/>
  <c r="F263" i="4"/>
  <c r="C259" i="1"/>
  <c r="H5" i="1"/>
  <c r="G5" i="1"/>
  <c r="H17" i="1"/>
  <c r="G17" i="1"/>
  <c r="H97" i="1"/>
  <c r="G97" i="1"/>
  <c r="H52" i="1"/>
  <c r="G52" i="1"/>
  <c r="H61" i="1"/>
  <c r="G61" i="1"/>
  <c r="H70" i="1"/>
  <c r="G70" i="1"/>
  <c r="H107" i="1"/>
  <c r="H116" i="1"/>
  <c r="H125" i="1"/>
  <c r="H134" i="1"/>
  <c r="H167" i="1"/>
  <c r="H176" i="1"/>
  <c r="H185" i="1"/>
  <c r="H226" i="1"/>
  <c r="G226" i="1"/>
  <c r="H235" i="1"/>
  <c r="G235" i="1"/>
  <c r="G378" i="1"/>
  <c r="H396" i="1"/>
  <c r="G396" i="1"/>
  <c r="G453" i="1"/>
  <c r="G502" i="1"/>
  <c r="G538" i="1"/>
  <c r="H73" i="1"/>
  <c r="G73" i="1"/>
  <c r="H139" i="1"/>
  <c r="G139" i="1"/>
  <c r="H199" i="1"/>
  <c r="G199" i="1"/>
  <c r="H208" i="1"/>
  <c r="G208" i="1"/>
  <c r="H217" i="1"/>
  <c r="G217" i="1"/>
  <c r="H248" i="1"/>
  <c r="G248" i="1"/>
  <c r="H261" i="1"/>
  <c r="G261" i="1"/>
  <c r="H374" i="1"/>
  <c r="G374" i="1"/>
  <c r="H450" i="1"/>
  <c r="G450" i="1"/>
  <c r="H507" i="1"/>
  <c r="G507" i="1"/>
  <c r="H530" i="1"/>
  <c r="G530" i="1"/>
  <c r="H728" i="1"/>
  <c r="G728" i="1"/>
  <c r="H142" i="1"/>
  <c r="G142" i="1"/>
  <c r="H34" i="1"/>
  <c r="G34" i="1"/>
  <c r="H163" i="1"/>
  <c r="G163" i="1"/>
  <c r="H172" i="1"/>
  <c r="G172" i="1"/>
  <c r="H181" i="1"/>
  <c r="G181" i="1"/>
  <c r="H190" i="1"/>
  <c r="G190" i="1"/>
  <c r="G244" i="1"/>
  <c r="H422" i="1"/>
  <c r="G422" i="1"/>
  <c r="G446" i="1"/>
  <c r="H597" i="1"/>
  <c r="G597" i="1"/>
  <c r="H20" i="1"/>
  <c r="G20" i="1"/>
  <c r="H55" i="1"/>
  <c r="G55" i="1"/>
  <c r="H238" i="1"/>
  <c r="G238" i="1"/>
  <c r="H307" i="1"/>
  <c r="G307" i="1"/>
  <c r="H193" i="1"/>
  <c r="G193" i="1"/>
  <c r="H284" i="1"/>
  <c r="G284" i="1"/>
  <c r="H657" i="1"/>
  <c r="G657" i="1"/>
  <c r="B112" i="9"/>
  <c r="H243" i="1"/>
  <c r="G243" i="1"/>
  <c r="H1337" i="1"/>
  <c r="G1337" i="1"/>
  <c r="H1355" i="1"/>
  <c r="G1355" i="1"/>
  <c r="H43" i="1"/>
  <c r="G43" i="1"/>
  <c r="H14" i="1"/>
  <c r="G14" i="1"/>
  <c r="H103" i="1"/>
  <c r="G103" i="1"/>
  <c r="H112" i="1"/>
  <c r="G112" i="1"/>
  <c r="H121" i="1"/>
  <c r="G121" i="1"/>
  <c r="H130" i="1"/>
  <c r="G130" i="1"/>
  <c r="H35" i="1"/>
  <c r="H44" i="1"/>
  <c r="H85" i="1"/>
  <c r="G85" i="1"/>
  <c r="H94" i="1"/>
  <c r="G94" i="1"/>
  <c r="H140" i="1"/>
  <c r="H154" i="1"/>
  <c r="G154" i="1"/>
  <c r="H200" i="1"/>
  <c r="H209" i="1"/>
  <c r="H218" i="1"/>
  <c r="G277" i="1"/>
  <c r="H297" i="1"/>
  <c r="G297" i="1"/>
  <c r="G313" i="1"/>
  <c r="H326" i="1"/>
  <c r="H330" i="1"/>
  <c r="G330" i="1"/>
  <c r="H375" i="1"/>
  <c r="G375" i="1"/>
  <c r="H393" i="1"/>
  <c r="G393" i="1"/>
  <c r="H569" i="1"/>
  <c r="G569" i="1"/>
  <c r="H274" i="1"/>
  <c r="G274" i="1"/>
  <c r="H49" i="1"/>
  <c r="G49" i="1"/>
  <c r="H67" i="1"/>
  <c r="G67" i="1"/>
  <c r="H310" i="1"/>
  <c r="G310" i="1"/>
  <c r="H40" i="1"/>
  <c r="G40" i="1"/>
  <c r="H136" i="1"/>
  <c r="G136" i="1"/>
  <c r="H145" i="1"/>
  <c r="G145" i="1"/>
  <c r="H196" i="1"/>
  <c r="G196" i="1"/>
  <c r="H205" i="1"/>
  <c r="G205" i="1"/>
  <c r="H214" i="1"/>
  <c r="G214" i="1"/>
  <c r="G339" i="1"/>
  <c r="G343" i="1"/>
  <c r="H343" i="1"/>
  <c r="H357" i="1"/>
  <c r="G357" i="1"/>
  <c r="G371" i="1"/>
  <c r="H371" i="1"/>
  <c r="G470" i="1"/>
  <c r="H495" i="1"/>
  <c r="G495" i="1"/>
  <c r="H64" i="1"/>
  <c r="G64" i="1"/>
  <c r="H58" i="1"/>
  <c r="G58" i="1"/>
  <c r="H76" i="1"/>
  <c r="G76" i="1"/>
  <c r="H223" i="1"/>
  <c r="G223" i="1"/>
  <c r="H232" i="1"/>
  <c r="G232" i="1"/>
  <c r="H11" i="1"/>
  <c r="G11" i="1"/>
  <c r="H23" i="1"/>
  <c r="G23" i="1"/>
  <c r="H31" i="1"/>
  <c r="G31" i="1"/>
  <c r="H50" i="1"/>
  <c r="H59" i="1"/>
  <c r="H68" i="1"/>
  <c r="H77" i="1"/>
  <c r="H109" i="1"/>
  <c r="G109" i="1"/>
  <c r="H118" i="1"/>
  <c r="G118" i="1"/>
  <c r="H127" i="1"/>
  <c r="G127" i="1"/>
  <c r="H160" i="1"/>
  <c r="G160" i="1"/>
  <c r="H169" i="1"/>
  <c r="G169" i="1"/>
  <c r="H178" i="1"/>
  <c r="G178" i="1"/>
  <c r="H187" i="1"/>
  <c r="G187" i="1"/>
  <c r="H224" i="1"/>
  <c r="H233" i="1"/>
  <c r="H323" i="1"/>
  <c r="G323" i="1"/>
  <c r="H336" i="1"/>
  <c r="H353" i="1"/>
  <c r="H389" i="1"/>
  <c r="G389" i="1"/>
  <c r="G518" i="1"/>
  <c r="G553" i="1"/>
  <c r="H320" i="1"/>
  <c r="G320" i="1"/>
  <c r="H106" i="1"/>
  <c r="G106" i="1"/>
  <c r="H32" i="1"/>
  <c r="H41" i="1"/>
  <c r="H82" i="1"/>
  <c r="G82" i="1"/>
  <c r="H91" i="1"/>
  <c r="G91" i="1"/>
  <c r="H100" i="1"/>
  <c r="G100" i="1"/>
  <c r="H137" i="1"/>
  <c r="H146" i="1"/>
  <c r="H151" i="1"/>
  <c r="G151" i="1"/>
  <c r="H197" i="1"/>
  <c r="H206" i="1"/>
  <c r="H215" i="1"/>
  <c r="H246" i="1"/>
  <c r="H254" i="1"/>
  <c r="H258" i="1"/>
  <c r="G258" i="1"/>
  <c r="G385" i="1"/>
  <c r="G463" i="1"/>
  <c r="G514" i="1"/>
  <c r="H584" i="1"/>
  <c r="G584" i="1"/>
  <c r="H624" i="1"/>
  <c r="G624" i="1"/>
  <c r="H467" i="1"/>
  <c r="G467" i="1"/>
  <c r="H573" i="1"/>
  <c r="G573" i="1"/>
  <c r="H615" i="1"/>
  <c r="G615" i="1"/>
  <c r="H620" i="1"/>
  <c r="G620" i="1"/>
  <c r="H1307" i="1"/>
  <c r="G1307" i="1"/>
  <c r="H242" i="1"/>
  <c r="H278" i="1"/>
  <c r="H314" i="1"/>
  <c r="H354" i="1"/>
  <c r="G361" i="1"/>
  <c r="H361" i="1"/>
  <c r="G379" i="1"/>
  <c r="G433" i="1"/>
  <c r="H653" i="1"/>
  <c r="G724" i="1"/>
  <c r="G742" i="1"/>
  <c r="H404" i="1"/>
  <c r="G404" i="1"/>
  <c r="H606" i="1"/>
  <c r="G606" i="1"/>
  <c r="H236" i="1"/>
  <c r="H272" i="1"/>
  <c r="H308" i="1"/>
  <c r="G351" i="1"/>
  <c r="G376" i="1"/>
  <c r="H444" i="1"/>
  <c r="G444" i="1"/>
  <c r="G472" i="1"/>
  <c r="G496" i="1"/>
  <c r="H504" i="1"/>
  <c r="G504" i="1"/>
  <c r="H566" i="1"/>
  <c r="G566" i="1"/>
  <c r="G586" i="1"/>
  <c r="G598" i="1"/>
  <c r="G602" i="1"/>
  <c r="G622" i="1"/>
  <c r="G706" i="1"/>
  <c r="H555" i="1"/>
  <c r="G555" i="1"/>
  <c r="H612" i="1"/>
  <c r="G612"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46" i="1"/>
  <c r="H266" i="1"/>
  <c r="G272" i="1"/>
  <c r="G282" i="1"/>
  <c r="G295" i="1"/>
  <c r="H302" i="1"/>
  <c r="G308" i="1"/>
  <c r="G318" i="1"/>
  <c r="G331" i="1"/>
  <c r="H338" i="1"/>
  <c r="H351" i="1"/>
  <c r="G362" i="1"/>
  <c r="H376" i="1"/>
  <c r="G383" i="1"/>
  <c r="H387" i="1"/>
  <c r="G387" i="1"/>
  <c r="G405" i="1"/>
  <c r="G427" i="1"/>
  <c r="G445" i="1"/>
  <c r="G469" i="1"/>
  <c r="G486" i="1"/>
  <c r="G505" i="1"/>
  <c r="G516" i="1"/>
  <c r="G575" i="1"/>
  <c r="G582" i="1"/>
  <c r="H627" i="1"/>
  <c r="G627" i="1"/>
  <c r="G683" i="1"/>
  <c r="G688" i="1"/>
  <c r="H725" i="1"/>
  <c r="G256" i="1"/>
  <c r="H263" i="1"/>
  <c r="G269" i="1"/>
  <c r="G279" i="1"/>
  <c r="G292" i="1"/>
  <c r="H299" i="1"/>
  <c r="G305" i="1"/>
  <c r="G315" i="1"/>
  <c r="G328" i="1"/>
  <c r="H335" i="1"/>
  <c r="G341" i="1"/>
  <c r="G348" i="1"/>
  <c r="G352" i="1"/>
  <c r="H355" i="1"/>
  <c r="G369" i="1"/>
  <c r="G373" i="1"/>
  <c r="H377" i="1"/>
  <c r="G420" i="1"/>
  <c r="G424" i="1"/>
  <c r="G465" i="1"/>
  <c r="H480" i="1"/>
  <c r="G483" i="1"/>
  <c r="G490" i="1"/>
  <c r="H497" i="1"/>
  <c r="G497" i="1"/>
  <c r="G528" i="1"/>
  <c r="G540" i="1"/>
  <c r="G544" i="1"/>
  <c r="G556" i="1"/>
  <c r="G567" i="1"/>
  <c r="G571" i="1"/>
  <c r="G591" i="1"/>
  <c r="G613" i="1"/>
  <c r="H660" i="1"/>
  <c r="G660" i="1"/>
  <c r="H260" i="1"/>
  <c r="H296" i="1"/>
  <c r="H332" i="1"/>
  <c r="G388" i="1"/>
  <c r="G406" i="1"/>
  <c r="G517" i="1"/>
  <c r="H548" i="1"/>
  <c r="G548" i="1"/>
  <c r="G583" i="1"/>
  <c r="G628" i="1"/>
  <c r="H651" i="1"/>
  <c r="G651" i="1"/>
  <c r="G670" i="1"/>
  <c r="H707" i="1"/>
  <c r="H257" i="1"/>
  <c r="H329" i="1"/>
  <c r="G349" i="1"/>
  <c r="G370" i="1"/>
  <c r="H411" i="1"/>
  <c r="G421" i="1"/>
  <c r="H431" i="1"/>
  <c r="G431" i="1"/>
  <c r="G442" i="1"/>
  <c r="G466" i="1"/>
  <c r="G529" i="1"/>
  <c r="H537" i="1"/>
  <c r="G537" i="1"/>
  <c r="G568" i="1"/>
  <c r="H588" i="1"/>
  <c r="G588" i="1"/>
  <c r="G604" i="1"/>
  <c r="H618" i="1"/>
  <c r="G618" i="1"/>
  <c r="H642" i="1"/>
  <c r="G642" i="1"/>
  <c r="G661" i="1"/>
  <c r="G1196" i="1"/>
  <c r="H1196" i="1"/>
  <c r="H1211" i="1"/>
  <c r="G1211" i="1"/>
  <c r="G649" i="1"/>
  <c r="G658" i="1"/>
  <c r="G667" i="1"/>
  <c r="G676" i="1"/>
  <c r="G685" i="1"/>
  <c r="G694" i="1"/>
  <c r="G703" i="1"/>
  <c r="G712" i="1"/>
  <c r="G721" i="1"/>
  <c r="G730" i="1"/>
  <c r="G739" i="1"/>
  <c r="H757" i="1"/>
  <c r="G757" i="1"/>
  <c r="H775" i="1"/>
  <c r="G775" i="1"/>
  <c r="H793" i="1"/>
  <c r="G793" i="1"/>
  <c r="H811" i="1"/>
  <c r="G811" i="1"/>
  <c r="H829" i="1"/>
  <c r="G829" i="1"/>
  <c r="H847" i="1"/>
  <c r="G847" i="1"/>
  <c r="H865" i="1"/>
  <c r="G865" i="1"/>
  <c r="H883" i="1"/>
  <c r="G883" i="1"/>
  <c r="H901" i="1"/>
  <c r="G901" i="1"/>
  <c r="H919" i="1"/>
  <c r="G919" i="1"/>
  <c r="H937" i="1"/>
  <c r="G937" i="1"/>
  <c r="G1098" i="1"/>
  <c r="H1098" i="1"/>
  <c r="H1116" i="1"/>
  <c r="H645" i="1"/>
  <c r="G645" i="1"/>
  <c r="H654" i="1"/>
  <c r="G654" i="1"/>
  <c r="G415" i="1"/>
  <c r="G451" i="1"/>
  <c r="G484" i="1"/>
  <c r="G508" i="1"/>
  <c r="G541" i="1"/>
  <c r="G559" i="1"/>
  <c r="G592" i="1"/>
  <c r="G599" i="1"/>
  <c r="G607" i="1"/>
  <c r="G611" i="1"/>
  <c r="G616" i="1"/>
  <c r="G412" i="1"/>
  <c r="G448" i="1"/>
  <c r="G481" i="1"/>
  <c r="H621" i="1"/>
  <c r="G621" i="1"/>
  <c r="G646" i="1"/>
  <c r="G655" i="1"/>
  <c r="G664" i="1"/>
  <c r="G673" i="1"/>
  <c r="G682" i="1"/>
  <c r="G691" i="1"/>
  <c r="G700" i="1"/>
  <c r="G709" i="1"/>
  <c r="G718" i="1"/>
  <c r="G727" i="1"/>
  <c r="G736" i="1"/>
  <c r="G1055" i="1"/>
  <c r="H1055" i="1"/>
  <c r="H754" i="1"/>
  <c r="G754" i="1"/>
  <c r="H772" i="1"/>
  <c r="G772" i="1"/>
  <c r="H790" i="1"/>
  <c r="G790" i="1"/>
  <c r="H808" i="1"/>
  <c r="G808" i="1"/>
  <c r="H826" i="1"/>
  <c r="G826" i="1"/>
  <c r="H844" i="1"/>
  <c r="G844" i="1"/>
  <c r="H862" i="1"/>
  <c r="G862" i="1"/>
  <c r="H880" i="1"/>
  <c r="G880" i="1"/>
  <c r="H898" i="1"/>
  <c r="G898" i="1"/>
  <c r="H916" i="1"/>
  <c r="G916" i="1"/>
  <c r="H934" i="1"/>
  <c r="G934" i="1"/>
  <c r="G1113" i="1"/>
  <c r="H1113" i="1"/>
  <c r="G1193" i="1"/>
  <c r="H1193" i="1"/>
  <c r="G1008" i="1"/>
  <c r="H1008" i="1"/>
  <c r="G1044" i="1"/>
  <c r="H1044" i="1"/>
  <c r="G1095" i="1"/>
  <c r="H1095"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H751" i="1"/>
  <c r="G751" i="1"/>
  <c r="H769" i="1"/>
  <c r="G769" i="1"/>
  <c r="H787" i="1"/>
  <c r="G787" i="1"/>
  <c r="H805" i="1"/>
  <c r="G805" i="1"/>
  <c r="H823" i="1"/>
  <c r="G823" i="1"/>
  <c r="H841" i="1"/>
  <c r="G841" i="1"/>
  <c r="H859" i="1"/>
  <c r="G859" i="1"/>
  <c r="H877" i="1"/>
  <c r="G877" i="1"/>
  <c r="H895" i="1"/>
  <c r="G895" i="1"/>
  <c r="H913" i="1"/>
  <c r="G913" i="1"/>
  <c r="H931" i="1"/>
  <c r="G931" i="1"/>
  <c r="H949" i="1"/>
  <c r="G949" i="1"/>
  <c r="H1080" i="1"/>
  <c r="H1004" i="1"/>
  <c r="H1040" i="1"/>
  <c r="G1077" i="1"/>
  <c r="H1077" i="1"/>
  <c r="H1479" i="1"/>
  <c r="G1479" i="1"/>
  <c r="I1479" i="1" s="1"/>
  <c r="H748" i="1"/>
  <c r="G748" i="1"/>
  <c r="H766" i="1"/>
  <c r="G766" i="1"/>
  <c r="H784" i="1"/>
  <c r="G784" i="1"/>
  <c r="H802" i="1"/>
  <c r="G802" i="1"/>
  <c r="H820" i="1"/>
  <c r="G820" i="1"/>
  <c r="H838" i="1"/>
  <c r="G838" i="1"/>
  <c r="H856" i="1"/>
  <c r="G856" i="1"/>
  <c r="H874" i="1"/>
  <c r="G874" i="1"/>
  <c r="H892" i="1"/>
  <c r="G892" i="1"/>
  <c r="H910" i="1"/>
  <c r="G910" i="1"/>
  <c r="H928" i="1"/>
  <c r="G928" i="1"/>
  <c r="H946" i="1"/>
  <c r="G946" i="1"/>
  <c r="H1511" i="1"/>
  <c r="G1511" i="1"/>
  <c r="H1001" i="1"/>
  <c r="G1001" i="1"/>
  <c r="G1149" i="1"/>
  <c r="H1149" i="1"/>
  <c r="H763" i="1"/>
  <c r="G763" i="1"/>
  <c r="H781" i="1"/>
  <c r="G781" i="1"/>
  <c r="H799" i="1"/>
  <c r="G799" i="1"/>
  <c r="H817" i="1"/>
  <c r="G817" i="1"/>
  <c r="H835" i="1"/>
  <c r="G835" i="1"/>
  <c r="H853" i="1"/>
  <c r="G853" i="1"/>
  <c r="H871" i="1"/>
  <c r="G871" i="1"/>
  <c r="H889" i="1"/>
  <c r="G889" i="1"/>
  <c r="H907" i="1"/>
  <c r="G907" i="1"/>
  <c r="H925" i="1"/>
  <c r="G925" i="1"/>
  <c r="H943" i="1"/>
  <c r="G943" i="1"/>
  <c r="H1058" i="1"/>
  <c r="H1062" i="1"/>
  <c r="G1026" i="1"/>
  <c r="H1026" i="1"/>
  <c r="G1059" i="1"/>
  <c r="H1059" i="1"/>
  <c r="H1449" i="1"/>
  <c r="G1449" i="1"/>
  <c r="I1449" i="1" s="1"/>
  <c r="H760" i="1"/>
  <c r="G760" i="1"/>
  <c r="H778" i="1"/>
  <c r="G778" i="1"/>
  <c r="H796" i="1"/>
  <c r="G796" i="1"/>
  <c r="H814" i="1"/>
  <c r="G814" i="1"/>
  <c r="H832" i="1"/>
  <c r="G832" i="1"/>
  <c r="H850" i="1"/>
  <c r="G850" i="1"/>
  <c r="H868" i="1"/>
  <c r="G868" i="1"/>
  <c r="H886" i="1"/>
  <c r="G886" i="1"/>
  <c r="H904" i="1"/>
  <c r="G904" i="1"/>
  <c r="H922" i="1"/>
  <c r="G922" i="1"/>
  <c r="H940" i="1"/>
  <c r="G940" i="1"/>
  <c r="G1131" i="1"/>
  <c r="H1131" i="1"/>
  <c r="H1310" i="1"/>
  <c r="G1310" i="1"/>
  <c r="H1433" i="1"/>
  <c r="G1433" i="1"/>
  <c r="G1041" i="1"/>
  <c r="H1334" i="1"/>
  <c r="G1334" i="1"/>
  <c r="H1352" i="1"/>
  <c r="G1352" i="1"/>
  <c r="F421" i="4"/>
  <c r="D24" i="8"/>
  <c r="C1499" i="1" s="1"/>
  <c r="C1501" i="1"/>
  <c r="G998" i="1"/>
  <c r="H1019" i="1"/>
  <c r="H1172" i="1"/>
  <c r="H1208" i="1"/>
  <c r="G1208" i="1"/>
  <c r="H1304" i="1"/>
  <c r="G1304" i="1"/>
  <c r="H1322" i="1"/>
  <c r="G1322" i="1"/>
  <c r="H1567" i="1"/>
  <c r="G1567" i="1"/>
  <c r="F317" i="4"/>
  <c r="D311" i="4"/>
  <c r="E22" i="7"/>
  <c r="D1454" i="1"/>
  <c r="G1454" i="1" s="1"/>
  <c r="H1005" i="1"/>
  <c r="G1020" i="1"/>
  <c r="H1023" i="1"/>
  <c r="G1038" i="1"/>
  <c r="H1041" i="1"/>
  <c r="H1052" i="1"/>
  <c r="H1190" i="1"/>
  <c r="H1331" i="1"/>
  <c r="G1331" i="1"/>
  <c r="H1349" i="1"/>
  <c r="G1349" i="1"/>
  <c r="I1460" i="1"/>
  <c r="H1464" i="1"/>
  <c r="G1464" i="1"/>
  <c r="G999" i="1"/>
  <c r="G1053" i="1"/>
  <c r="H1056" i="1"/>
  <c r="H1074" i="1"/>
  <c r="H1169" i="1"/>
  <c r="H1187" i="1"/>
  <c r="H1205" i="1"/>
  <c r="G1205" i="1"/>
  <c r="H1301" i="1"/>
  <c r="G1301" i="1"/>
  <c r="H1319" i="1"/>
  <c r="G1319" i="1"/>
  <c r="H1483" i="1"/>
  <c r="G1483" i="1"/>
  <c r="G983" i="1"/>
  <c r="H1125" i="1"/>
  <c r="H1143" i="1"/>
  <c r="H1184" i="1"/>
  <c r="H1346" i="1"/>
  <c r="G1346" i="1"/>
  <c r="G1539" i="1"/>
  <c r="F10" i="6"/>
  <c r="D5" i="6"/>
  <c r="H999" i="1"/>
  <c r="H1013" i="1"/>
  <c r="H1031" i="1"/>
  <c r="H1071" i="1"/>
  <c r="H1089" i="1"/>
  <c r="H1202" i="1"/>
  <c r="G1202" i="1"/>
  <c r="H1316" i="1"/>
  <c r="G1316" i="1"/>
  <c r="I1441" i="1"/>
  <c r="H1555" i="1"/>
  <c r="G1555" i="1"/>
  <c r="H996" i="1"/>
  <c r="G1014" i="1"/>
  <c r="H1017" i="1"/>
  <c r="G1032" i="1"/>
  <c r="H1035" i="1"/>
  <c r="H1343" i="1"/>
  <c r="G1343" i="1"/>
  <c r="H1313" i="1"/>
  <c r="G1313" i="1"/>
  <c r="J1458" i="1"/>
  <c r="H1458" i="1"/>
  <c r="G1458" i="1"/>
  <c r="H1519" i="1"/>
  <c r="G1519" i="1"/>
  <c r="G1011" i="1"/>
  <c r="H1014" i="1"/>
  <c r="G1029" i="1"/>
  <c r="H1032" i="1"/>
  <c r="H1137" i="1"/>
  <c r="H1328" i="1"/>
  <c r="G1328" i="1"/>
  <c r="H1340" i="1"/>
  <c r="G1340" i="1"/>
  <c r="H1358" i="1"/>
  <c r="G1358" i="1"/>
  <c r="H1424" i="1"/>
  <c r="G1424" i="1"/>
  <c r="E311" i="4"/>
  <c r="D306" i="1" s="1"/>
  <c r="D351" i="4"/>
  <c r="F356" i="4"/>
  <c r="D643" i="4"/>
  <c r="F416" i="4"/>
  <c r="D644" i="4"/>
  <c r="I24" i="3"/>
  <c r="D1299" i="1"/>
  <c r="D22" i="7"/>
  <c r="C1461" i="1"/>
  <c r="I35" i="3"/>
  <c r="C1518" i="1"/>
  <c r="J1471" i="1"/>
  <c r="H1471" i="1"/>
  <c r="I1471" i="1" s="1"/>
  <c r="H1475" i="1"/>
  <c r="J1479" i="1"/>
  <c r="G1547" i="1"/>
  <c r="D515" i="4"/>
  <c r="F516" i="4"/>
  <c r="E515" i="4"/>
  <c r="D509" i="1" s="1"/>
  <c r="D567" i="4"/>
  <c r="F571" i="4"/>
  <c r="F242" i="5"/>
  <c r="C1219" i="1"/>
  <c r="D238" i="5"/>
  <c r="D1236" i="1"/>
  <c r="F259" i="5"/>
  <c r="G1169" i="1"/>
  <c r="G1172" i="1"/>
  <c r="G1175" i="1"/>
  <c r="G1178" i="1"/>
  <c r="G1181" i="1"/>
  <c r="J1439" i="1"/>
  <c r="H1441" i="1"/>
  <c r="F299" i="4"/>
  <c r="D298" i="4"/>
  <c r="D396" i="4"/>
  <c r="F397" i="4"/>
  <c r="E237" i="5"/>
  <c r="D1215" i="1"/>
  <c r="H1454" i="1"/>
  <c r="D139" i="4"/>
  <c r="F140" i="4"/>
  <c r="D129" i="6"/>
  <c r="F130" i="6"/>
  <c r="E6" i="4"/>
  <c r="F490" i="4"/>
  <c r="D484" i="4"/>
  <c r="F180" i="5"/>
  <c r="D177" i="5"/>
  <c r="H310" i="9"/>
  <c r="D1167" i="1"/>
  <c r="G1543" i="1"/>
  <c r="D82" i="4"/>
  <c r="F83" i="4"/>
  <c r="E224" i="4"/>
  <c r="D220" i="1" s="1"/>
  <c r="H308" i="9"/>
  <c r="E176" i="5"/>
  <c r="H19" i="9" s="1"/>
  <c r="E19" i="9" s="1"/>
  <c r="B19" i="9" s="1"/>
  <c r="F224" i="5"/>
  <c r="C1201" i="1"/>
  <c r="G1451" i="1"/>
  <c r="I1451" i="1" s="1"/>
  <c r="J1473" i="1"/>
  <c r="H1473" i="1"/>
  <c r="G1487" i="1"/>
  <c r="G1515" i="1"/>
  <c r="G1523" i="1"/>
  <c r="G1571" i="1"/>
  <c r="F124" i="4"/>
  <c r="D163" i="4"/>
  <c r="F164" i="4"/>
  <c r="F427" i="4"/>
  <c r="D529" i="4"/>
  <c r="J1456" i="1"/>
  <c r="H1456" i="1"/>
  <c r="I1456" i="1" s="1"/>
  <c r="J1460" i="1"/>
  <c r="H1460" i="1"/>
  <c r="F50" i="4"/>
  <c r="D224" i="4"/>
  <c r="F225" i="4"/>
  <c r="F585" i="4"/>
  <c r="D580" i="4"/>
  <c r="G143" i="9"/>
  <c r="E143" i="9" s="1"/>
  <c r="B143" i="9" s="1"/>
  <c r="F603" i="4"/>
  <c r="H1360" i="1"/>
  <c r="G1360" i="1"/>
  <c r="J1443" i="1"/>
  <c r="H1445" i="1"/>
  <c r="G1473" i="1"/>
  <c r="G1495" i="1"/>
  <c r="G1531" i="1"/>
  <c r="G1579" i="1"/>
  <c r="E50" i="4"/>
  <c r="D46" i="1" s="1"/>
  <c r="F125" i="4"/>
  <c r="F28" i="6"/>
  <c r="E5" i="7"/>
  <c r="D1437" i="1"/>
  <c r="H1437" i="1" s="1"/>
  <c r="D593" i="4"/>
  <c r="F594" i="4"/>
  <c r="B88" i="9"/>
  <c r="E484" i="4"/>
  <c r="D478" i="1" s="1"/>
  <c r="D12" i="5"/>
  <c r="D7" i="5" s="1"/>
  <c r="D68" i="5"/>
  <c r="H21" i="9"/>
  <c r="G21" i="9"/>
  <c r="E21" i="9" s="1"/>
  <c r="D196" i="4"/>
  <c r="F87" i="5"/>
  <c r="D146" i="5"/>
  <c r="B64" i="9"/>
  <c r="G1422" i="1"/>
  <c r="G1425" i="1"/>
  <c r="G1428" i="1"/>
  <c r="G1431" i="1"/>
  <c r="G1434" i="1"/>
  <c r="G1480" i="1"/>
  <c r="G1484" i="1"/>
  <c r="G1488" i="1"/>
  <c r="G1492" i="1"/>
  <c r="G1496" i="1"/>
  <c r="G1500" i="1"/>
  <c r="G1504" i="1"/>
  <c r="G1508" i="1"/>
  <c r="G1512" i="1"/>
  <c r="G1516" i="1"/>
  <c r="G1520" i="1"/>
  <c r="G1524" i="1"/>
  <c r="G1528" i="1"/>
  <c r="G1532" i="1"/>
  <c r="G1536" i="1"/>
  <c r="G1540" i="1"/>
  <c r="G1544" i="1"/>
  <c r="G1548" i="1"/>
  <c r="G1552" i="1"/>
  <c r="G1556" i="1"/>
  <c r="G1560" i="1"/>
  <c r="G1564" i="1"/>
  <c r="G1568" i="1"/>
  <c r="G1572" i="1"/>
  <c r="G1576" i="1"/>
  <c r="G1580" i="1"/>
  <c r="D7" i="4"/>
  <c r="F69" i="5"/>
  <c r="E87" i="5"/>
  <c r="F119" i="5"/>
  <c r="D89" i="6"/>
  <c r="E23" i="9"/>
  <c r="B23" i="9" s="1"/>
  <c r="G1448" i="1"/>
  <c r="I1448" i="1" s="1"/>
  <c r="G1450" i="1"/>
  <c r="G1452" i="1"/>
  <c r="I1452" i="1" s="1"/>
  <c r="G1465" i="1"/>
  <c r="I1465" i="1" s="1"/>
  <c r="G1467" i="1"/>
  <c r="I1467" i="1" s="1"/>
  <c r="G1469" i="1"/>
  <c r="G1476" i="1"/>
  <c r="I1476" i="1" s="1"/>
  <c r="G1478" i="1"/>
  <c r="I1478" i="1" s="1"/>
  <c r="D106" i="4"/>
  <c r="F152" i="4"/>
  <c r="E290" i="9"/>
  <c r="B290" i="9" s="1"/>
  <c r="H1448" i="1"/>
  <c r="H1450" i="1"/>
  <c r="H1476" i="1"/>
  <c r="H1478" i="1"/>
  <c r="D625" i="4"/>
  <c r="D206" i="5"/>
  <c r="F207" i="5"/>
  <c r="D42" i="8"/>
  <c r="G313" i="9"/>
  <c r="E313" i="9" s="1"/>
  <c r="B227" i="9"/>
  <c r="G1455" i="1"/>
  <c r="I1455" i="1" s="1"/>
  <c r="G1457" i="1"/>
  <c r="I1457" i="1" s="1"/>
  <c r="G1459" i="1"/>
  <c r="I1459" i="1" s="1"/>
  <c r="G1472" i="1"/>
  <c r="I1472" i="1" s="1"/>
  <c r="G1474" i="1"/>
  <c r="I1474" i="1" s="1"/>
  <c r="G1481" i="1"/>
  <c r="G1485" i="1"/>
  <c r="G1489" i="1"/>
  <c r="G1493" i="1"/>
  <c r="G1497" i="1"/>
  <c r="G1505" i="1"/>
  <c r="G1509" i="1"/>
  <c r="G1513" i="1"/>
  <c r="G1521" i="1"/>
  <c r="G1525" i="1"/>
  <c r="G1529" i="1"/>
  <c r="G1533" i="1"/>
  <c r="G1537" i="1"/>
  <c r="G1541" i="1"/>
  <c r="G1545" i="1"/>
  <c r="G1549" i="1"/>
  <c r="G1553" i="1"/>
  <c r="G1557" i="1"/>
  <c r="G1561" i="1"/>
  <c r="G1565" i="1"/>
  <c r="G1569" i="1"/>
  <c r="G1573" i="1"/>
  <c r="G1577" i="1"/>
  <c r="F8" i="5"/>
  <c r="E206" i="5"/>
  <c r="D35" i="6"/>
  <c r="F36" i="6"/>
  <c r="B220" i="9"/>
  <c r="B231" i="9"/>
  <c r="G1432" i="1"/>
  <c r="G1438" i="1"/>
  <c r="E7" i="5"/>
  <c r="E35" i="6"/>
  <c r="B76" i="9"/>
  <c r="B268" i="9"/>
  <c r="F190" i="5"/>
  <c r="G310" i="9"/>
  <c r="B136" i="9"/>
  <c r="B217" i="9"/>
  <c r="B239" i="9"/>
  <c r="B265"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223" i="1" l="1"/>
  <c r="H1223" i="1"/>
  <c r="F245" i="5"/>
  <c r="C1222" i="1"/>
  <c r="D6" i="5"/>
  <c r="F7" i="5"/>
  <c r="H20" i="3"/>
  <c r="C985" i="1"/>
  <c r="F7" i="4"/>
  <c r="D6" i="4"/>
  <c r="C3" i="1"/>
  <c r="G308" i="9"/>
  <c r="E308" i="9" s="1"/>
  <c r="B308" i="9" s="1"/>
  <c r="F177" i="5"/>
  <c r="D176" i="5"/>
  <c r="C1154" i="1"/>
  <c r="D528" i="4"/>
  <c r="F529" i="4"/>
  <c r="C523" i="1"/>
  <c r="E310" i="9"/>
  <c r="B310" i="9" s="1"/>
  <c r="H25" i="3"/>
  <c r="F35" i="6"/>
  <c r="C1329" i="1"/>
  <c r="G311" i="9"/>
  <c r="C1183" i="1"/>
  <c r="F206" i="5"/>
  <c r="F580" i="4"/>
  <c r="C574" i="1"/>
  <c r="H1201" i="1"/>
  <c r="G1201" i="1"/>
  <c r="F484" i="4"/>
  <c r="C478" i="1"/>
  <c r="H1236" i="1"/>
  <c r="G1236" i="1"/>
  <c r="E420" i="4"/>
  <c r="B21" i="9"/>
  <c r="I30" i="3"/>
  <c r="D1453" i="1"/>
  <c r="E166" i="9"/>
  <c r="B166" i="9" s="1"/>
  <c r="H311" i="9"/>
  <c r="D1183" i="1"/>
  <c r="F625" i="4"/>
  <c r="C619" i="1"/>
  <c r="G1437" i="1"/>
  <c r="F396" i="4"/>
  <c r="C391" i="1"/>
  <c r="F238" i="5"/>
  <c r="D237" i="5"/>
  <c r="C1215" i="1"/>
  <c r="F351" i="4"/>
  <c r="D350" i="4"/>
  <c r="C346" i="1"/>
  <c r="F311" i="4"/>
  <c r="C306" i="1"/>
  <c r="H359" i="1"/>
  <c r="G359" i="1"/>
  <c r="B313" i="9"/>
  <c r="D1436" i="1"/>
  <c r="I29" i="3"/>
  <c r="F163" i="4"/>
  <c r="D151" i="4"/>
  <c r="C159" i="1"/>
  <c r="E175" i="5"/>
  <c r="D1152" i="1" s="1"/>
  <c r="I22" i="3"/>
  <c r="D1153" i="1"/>
  <c r="I16" i="3"/>
  <c r="D2" i="1"/>
  <c r="C293" i="1"/>
  <c r="H1219" i="1"/>
  <c r="G1219" i="1"/>
  <c r="G1518" i="1"/>
  <c r="H1518" i="1"/>
  <c r="I1450" i="1"/>
  <c r="H21" i="3"/>
  <c r="C1046" i="1"/>
  <c r="E151" i="4"/>
  <c r="H1501" i="1"/>
  <c r="G1501" i="1"/>
  <c r="F363" i="4"/>
  <c r="C358" i="1"/>
  <c r="I23" i="3"/>
  <c r="D1214" i="1"/>
  <c r="C1423" i="1"/>
  <c r="F129" i="6"/>
  <c r="H1461" i="1"/>
  <c r="G1461" i="1"/>
  <c r="H1499" i="1"/>
  <c r="G1499" i="1"/>
  <c r="F196" i="4"/>
  <c r="C192" i="1"/>
  <c r="F643" i="4"/>
  <c r="C637" i="1"/>
  <c r="I25" i="3"/>
  <c r="D1329" i="1"/>
  <c r="F12" i="5"/>
  <c r="C990" i="1"/>
  <c r="I20" i="3"/>
  <c r="D985" i="1"/>
  <c r="I1473" i="1"/>
  <c r="F224" i="4"/>
  <c r="C220" i="1"/>
  <c r="E298" i="4"/>
  <c r="F567" i="4"/>
  <c r="C561" i="1"/>
  <c r="C1453" i="1"/>
  <c r="H30" i="3"/>
  <c r="D5" i="7"/>
  <c r="F644" i="4"/>
  <c r="C638" i="1"/>
  <c r="K1451" i="9"/>
  <c r="G314" i="9"/>
  <c r="E314" i="9" s="1"/>
  <c r="B314" i="9" s="1"/>
  <c r="I34" i="3"/>
  <c r="C1517" i="1"/>
  <c r="F89" i="6"/>
  <c r="C1383" i="1"/>
  <c r="F82" i="4"/>
  <c r="C78" i="1"/>
  <c r="D420" i="4"/>
  <c r="H259" i="1"/>
  <c r="G259" i="1"/>
  <c r="F139" i="4"/>
  <c r="C135" i="1"/>
  <c r="I1458" i="1"/>
  <c r="F106" i="4"/>
  <c r="C102" i="1"/>
  <c r="E68" i="5"/>
  <c r="F68" i="5" s="1"/>
  <c r="D1065" i="1"/>
  <c r="F146" i="5"/>
  <c r="C1124" i="1"/>
  <c r="F593" i="4"/>
  <c r="C587" i="1"/>
  <c r="H1167" i="1"/>
  <c r="G1167" i="1"/>
  <c r="F515" i="4"/>
  <c r="C509" i="1"/>
  <c r="E141" i="6"/>
  <c r="G318" i="9"/>
  <c r="E318" i="9" s="1"/>
  <c r="F5" i="6"/>
  <c r="H24" i="3"/>
  <c r="C1299" i="1"/>
  <c r="D141" i="6"/>
  <c r="I1464" i="1"/>
  <c r="H1222" i="1" l="1"/>
  <c r="G1222" i="1"/>
  <c r="H574" i="1"/>
  <c r="G574" i="1"/>
  <c r="H1154" i="1"/>
  <c r="G1154" i="1"/>
  <c r="E407" i="4"/>
  <c r="D402" i="1" s="1"/>
  <c r="D293" i="1"/>
  <c r="E408" i="4"/>
  <c r="D403" i="1" s="1"/>
  <c r="G192" i="1"/>
  <c r="H192" i="1"/>
  <c r="F298" i="4"/>
  <c r="F237" i="5"/>
  <c r="H23" i="3"/>
  <c r="C1214" i="1"/>
  <c r="G1183" i="1"/>
  <c r="H1183" i="1"/>
  <c r="G159" i="1"/>
  <c r="H159" i="1"/>
  <c r="G346" i="1"/>
  <c r="H346" i="1"/>
  <c r="H637" i="1"/>
  <c r="G637" i="1"/>
  <c r="D408" i="4"/>
  <c r="F350" i="4"/>
  <c r="C345" i="1"/>
  <c r="H1215" i="1"/>
  <c r="G1215" i="1"/>
  <c r="E311" i="9"/>
  <c r="B311" i="9" s="1"/>
  <c r="H3" i="1"/>
  <c r="G3" i="1"/>
  <c r="H1383" i="1"/>
  <c r="G1383" i="1"/>
  <c r="D289" i="4"/>
  <c r="F151" i="4"/>
  <c r="H17" i="3"/>
  <c r="C147" i="1"/>
  <c r="D407" i="4"/>
  <c r="H509" i="1"/>
  <c r="G509" i="1"/>
  <c r="E289" i="4"/>
  <c r="I17" i="3"/>
  <c r="D147" i="1"/>
  <c r="H1046" i="1"/>
  <c r="E412" i="4"/>
  <c r="G391" i="1"/>
  <c r="H391" i="1"/>
  <c r="E635" i="4"/>
  <c r="D629" i="1" s="1"/>
  <c r="D414" i="1"/>
  <c r="E636" i="4"/>
  <c r="D630" i="1" s="1"/>
  <c r="H1329" i="1"/>
  <c r="G1329" i="1"/>
  <c r="H16" i="3"/>
  <c r="F6" i="4"/>
  <c r="D412" i="4"/>
  <c r="C2" i="1"/>
  <c r="H135" i="1"/>
  <c r="G135" i="1"/>
  <c r="E312" i="9"/>
  <c r="H1065" i="1"/>
  <c r="G1065" i="1"/>
  <c r="I21" i="3"/>
  <c r="D1046" i="1"/>
  <c r="G1046" i="1" s="1"/>
  <c r="H638" i="1"/>
  <c r="G638" i="1"/>
  <c r="H587" i="1"/>
  <c r="G587" i="1"/>
  <c r="E6" i="5"/>
  <c r="F6" i="5" s="1"/>
  <c r="H985" i="1"/>
  <c r="G985" i="1"/>
  <c r="F528" i="4"/>
  <c r="D636" i="4"/>
  <c r="C522" i="1"/>
  <c r="G358" i="1"/>
  <c r="H358" i="1"/>
  <c r="H561" i="1"/>
  <c r="G561" i="1"/>
  <c r="B318" i="9"/>
  <c r="E317" i="9"/>
  <c r="H293" i="1"/>
  <c r="G293" i="1"/>
  <c r="H22" i="3"/>
  <c r="C1153" i="1"/>
  <c r="F176" i="5"/>
  <c r="D175" i="5"/>
  <c r="G278" i="9" s="1"/>
  <c r="H1517" i="1"/>
  <c r="G1517" i="1"/>
  <c r="H11" i="3"/>
  <c r="H220" i="1"/>
  <c r="G220" i="1"/>
  <c r="H619" i="1"/>
  <c r="G619" i="1"/>
  <c r="G478" i="1"/>
  <c r="H478" i="1"/>
  <c r="H306" i="1"/>
  <c r="G306" i="1"/>
  <c r="H523" i="1"/>
  <c r="G523" i="1"/>
  <c r="H102" i="1"/>
  <c r="G102" i="1"/>
  <c r="I28" i="3"/>
  <c r="D1435" i="1"/>
  <c r="H9" i="3" s="1"/>
  <c r="G316" i="9"/>
  <c r="E316" i="9" s="1"/>
  <c r="C1436" i="1"/>
  <c r="H29" i="3"/>
  <c r="H990" i="1"/>
  <c r="G990" i="1"/>
  <c r="H28" i="3"/>
  <c r="C1435" i="1"/>
  <c r="F141" i="6"/>
  <c r="G1124" i="1"/>
  <c r="H1124" i="1"/>
  <c r="F420" i="4"/>
  <c r="D635" i="4"/>
  <c r="C414" i="1"/>
  <c r="H1423" i="1"/>
  <c r="G1423" i="1"/>
  <c r="H1299" i="1"/>
  <c r="G1299" i="1"/>
  <c r="H78" i="1"/>
  <c r="G78" i="1"/>
  <c r="H1453" i="1"/>
  <c r="G1453" i="1"/>
  <c r="C984" i="1"/>
  <c r="K3" i="9" l="1"/>
  <c r="I9" i="3"/>
  <c r="H2" i="1"/>
  <c r="G2" i="1"/>
  <c r="D290" i="4"/>
  <c r="D639" i="4"/>
  <c r="F412" i="4"/>
  <c r="C407" i="1"/>
  <c r="F635" i="4"/>
  <c r="C629" i="1"/>
  <c r="N3" i="9"/>
  <c r="I11" i="3"/>
  <c r="H1436" i="1"/>
  <c r="G1436" i="1"/>
  <c r="B316" i="9"/>
  <c r="E315" i="9"/>
  <c r="I10" i="3" s="1"/>
  <c r="D291" i="4"/>
  <c r="F289" i="4"/>
  <c r="D413" i="4"/>
  <c r="D414" i="4" s="1"/>
  <c r="C285" i="1"/>
  <c r="E291" i="4"/>
  <c r="D287" i="1" s="1"/>
  <c r="E413" i="4"/>
  <c r="D285" i="1"/>
  <c r="E290" i="4"/>
  <c r="D286" i="1" s="1"/>
  <c r="G147" i="1"/>
  <c r="H147" i="1"/>
  <c r="F408" i="4"/>
  <c r="C403" i="1"/>
  <c r="H278" i="9"/>
  <c r="E278" i="9" s="1"/>
  <c r="D984" i="1"/>
  <c r="G984" i="1" s="1"/>
  <c r="G285" i="9"/>
  <c r="E285" i="9" s="1"/>
  <c r="B285" i="9" s="1"/>
  <c r="F175" i="5"/>
  <c r="C1152" i="1"/>
  <c r="H522" i="1"/>
  <c r="G522" i="1"/>
  <c r="E414" i="4"/>
  <c r="D409" i="1" s="1"/>
  <c r="E639" i="4"/>
  <c r="D407" i="1"/>
  <c r="H984" i="1"/>
  <c r="G414" i="1"/>
  <c r="H414" i="1"/>
  <c r="H1435" i="1"/>
  <c r="G1435" i="1"/>
  <c r="F636" i="4"/>
  <c r="C630" i="1"/>
  <c r="G1153" i="1"/>
  <c r="H1153" i="1"/>
  <c r="F407" i="4"/>
  <c r="C402" i="1"/>
  <c r="H345" i="1"/>
  <c r="G345" i="1"/>
  <c r="H1214" i="1"/>
  <c r="G1214" i="1"/>
  <c r="F414" i="4" l="1"/>
  <c r="C409" i="1"/>
  <c r="E277" i="9"/>
  <c r="B278" i="9"/>
  <c r="H8" i="3"/>
  <c r="F290" i="4"/>
  <c r="C286" i="1"/>
  <c r="H407" i="1"/>
  <c r="G407" i="1"/>
  <c r="F291" i="4"/>
  <c r="C287" i="1"/>
  <c r="G403" i="1"/>
  <c r="H403" i="1"/>
  <c r="F639" i="4"/>
  <c r="C633" i="1"/>
  <c r="G402" i="1"/>
  <c r="H402" i="1"/>
  <c r="E641" i="4"/>
  <c r="D633" i="1"/>
  <c r="H285" i="1"/>
  <c r="G285" i="1"/>
  <c r="D415" i="4"/>
  <c r="D640" i="4"/>
  <c r="F413" i="4"/>
  <c r="C408" i="1"/>
  <c r="H630" i="1"/>
  <c r="G630" i="1"/>
  <c r="E640" i="4"/>
  <c r="E415" i="4"/>
  <c r="D410" i="1" s="1"/>
  <c r="D408" i="1"/>
  <c r="H1152" i="1"/>
  <c r="G1152" i="1"/>
  <c r="H629" i="1"/>
  <c r="G629" i="1"/>
  <c r="C410" i="1" l="1"/>
  <c r="F415" i="4"/>
  <c r="H287" i="1"/>
  <c r="G287" i="1"/>
  <c r="D642" i="4"/>
  <c r="F640" i="4"/>
  <c r="C634" i="1"/>
  <c r="M3" i="9"/>
  <c r="I8" i="3"/>
  <c r="E645" i="4"/>
  <c r="D635" i="1"/>
  <c r="G286" i="1"/>
  <c r="H286" i="1"/>
  <c r="E642" i="4"/>
  <c r="D634" i="1"/>
  <c r="H633" i="1"/>
  <c r="G633" i="1"/>
  <c r="H408" i="1"/>
  <c r="G408" i="1"/>
  <c r="D641" i="4"/>
  <c r="G409" i="1"/>
  <c r="H409" i="1"/>
  <c r="H634" i="1" l="1"/>
  <c r="G634" i="1"/>
  <c r="I18" i="3"/>
  <c r="D639" i="1"/>
  <c r="D646" i="4"/>
  <c r="F642" i="4"/>
  <c r="C636" i="1"/>
  <c r="F641" i="4"/>
  <c r="D645" i="4"/>
  <c r="C635" i="1"/>
  <c r="E646" i="4"/>
  <c r="G276" i="9" s="1"/>
  <c r="E276" i="9" s="1"/>
  <c r="B276" i="9" s="1"/>
  <c r="D636" i="1"/>
  <c r="H410" i="1"/>
  <c r="G410" i="1"/>
  <c r="H636" i="1" l="1"/>
  <c r="G636" i="1"/>
  <c r="I19" i="3"/>
  <c r="D640" i="1"/>
  <c r="F645" i="4"/>
  <c r="H18" i="3"/>
  <c r="C639" i="1"/>
  <c r="H635" i="1"/>
  <c r="G635" i="1"/>
  <c r="H19" i="3"/>
  <c r="F646" i="4"/>
  <c r="C640" i="1"/>
  <c r="H640" i="1" l="1"/>
  <c r="G640" i="1"/>
  <c r="H639" i="1"/>
  <c r="G639" i="1"/>
  <c r="H7" i="3"/>
  <c r="J3" i="9" l="1"/>
  <c r="G274" i="9" l="1"/>
  <c r="H18" i="9"/>
  <c r="G18" i="9"/>
  <c r="M272" i="9"/>
  <c r="L272" i="9"/>
  <c r="H274" i="9"/>
  <c r="J17" i="9"/>
  <c r="I17" i="9"/>
  <c r="M15" i="9"/>
  <c r="I13" i="9"/>
  <c r="K10" i="9"/>
  <c r="J8" i="9"/>
  <c r="I8" i="9"/>
  <c r="K5" i="9"/>
  <c r="K8" i="9"/>
  <c r="G15" i="9"/>
  <c r="I9" i="9"/>
  <c r="I6" i="9"/>
  <c r="H16" i="9"/>
  <c r="J10" i="9"/>
  <c r="J13" i="9"/>
  <c r="I7" i="9"/>
  <c r="L15" i="9"/>
  <c r="K9" i="9"/>
  <c r="H17" i="9"/>
  <c r="M16" i="9"/>
  <c r="J6" i="9"/>
  <c r="J11" i="9"/>
  <c r="J7" i="9"/>
  <c r="J5" i="9"/>
  <c r="I11" i="9"/>
  <c r="K13" i="9"/>
  <c r="K11" i="9"/>
  <c r="L16" i="9"/>
  <c r="I12" i="9"/>
  <c r="I5" i="9"/>
  <c r="G16" i="9"/>
  <c r="K7" i="9"/>
  <c r="K12" i="9"/>
  <c r="J9" i="9"/>
  <c r="G17" i="9"/>
  <c r="J12" i="9"/>
  <c r="H15" i="9"/>
  <c r="K6" i="9"/>
  <c r="E18" i="9" l="1"/>
  <c r="B18" i="9" s="1"/>
  <c r="F15" i="9"/>
  <c r="F272" i="9"/>
  <c r="E13" i="9"/>
  <c r="B13" i="9" s="1"/>
  <c r="E17" i="9"/>
  <c r="B17" i="9" s="1"/>
  <c r="E5" i="9"/>
  <c r="B5" i="9" s="1"/>
  <c r="E15" i="9"/>
  <c r="F16" i="9"/>
  <c r="E12" i="9"/>
  <c r="B12" i="9" s="1"/>
  <c r="E16" i="9"/>
  <c r="E10" i="9"/>
  <c r="B10" i="9" s="1"/>
  <c r="E7" i="9"/>
  <c r="B7" i="9" s="1"/>
  <c r="E11" i="9"/>
  <c r="B11" i="9" s="1"/>
  <c r="E6" i="9"/>
  <c r="B6" i="9" s="1"/>
  <c r="B272" i="9"/>
  <c r="F20" i="9"/>
  <c r="E9" i="9"/>
  <c r="B9" i="9" s="1"/>
  <c r="E8" i="9"/>
  <c r="B8" i="9" s="1"/>
  <c r="E274" i="9"/>
  <c r="F14" i="9" l="1"/>
  <c r="B16" i="9"/>
  <c r="E14" i="9"/>
  <c r="B15" i="9"/>
  <c r="F3" i="9"/>
  <c r="B274" i="9"/>
  <c r="E20" i="9"/>
  <c r="I7" i="3" s="1"/>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<sst xmlns="http://schemas.openxmlformats.org/spreadsheetml/2006/main" count="4374" uniqueCount="3426">
  <si>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</si>
  <si>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</si>
  <si>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</si>
  <si>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</si>
  <si>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</si>
  <si>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</si>
  <si>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</si>
  <si>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</si>
  <si>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</si>
  <si>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</si>
  <si>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</si>
  <si>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</si>
  <si>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</si>
  <si>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</si>
  <si>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</si>
  <si>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</si>
  <si>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</si>
  <si>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</si>
  <si>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</si>
  <si>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</si>
  <si>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</si>
  <si>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</si>
  <si>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</si>
  <si>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</si>
  <si>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</si>
  <si>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</si>
  <si>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</si>
  <si>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</si>
  <si>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</si>
  <si>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</si>
  <si>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</si>
  <si>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MINISTARSTVO PRAVOSUĐA, UPRAVE I DIGITALNE TRANSFORMACIJE </t>
  </si>
  <si>
    <t>BILANCA</t>
  </si>
  <si>
    <t>RAS funkcijski</t>
  </si>
  <si>
    <t>Razina:</t>
  </si>
  <si>
    <t>12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</si>
  <si>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</si>
  <si>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</si>
  <si>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</si>
  <si>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</si>
  <si>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</si>
  <si>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</si>
  <si>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</si>
  <si>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</si>
  <si>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</si>
  <si>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</si>
  <si>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</si>
  <si>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</si>
  <si>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</si>
  <si>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51441 - MINISTARSTVO PRAVOSUĐA, UPRAVE I DIGITALNE TRANSFORMACIJE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</si>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</sst>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549576472.10000002</v>
      </c>
      <c r="D2" s="6">
        <f>'PR-RAS'!E6</f>
        <v>686569764.45999992</v>
      </c>
      <c r="E2" s="6">
        <v>0</v>
      </c>
      <c r="F2" s="6">
        <v>0</v>
      </c>
      <c r="G2" s="7">
        <f t="shared" ref="G2:G264" si="0">(B2/1000)*(C2*1+D2*2)</f>
        <v>1922716.0010200001</v>
      </c>
      <c r="H2" s="7">
        <f t="shared" ref="H2:H264" si="1">ABS(C2-ROUND(C2,0))+ABS(D2-ROUND(D2,0))</f>
        <v>0.55999994277954102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1458800.41</v>
      </c>
      <c r="D3" s="1">
        <f>'PR-RAS'!E7</f>
        <v>1612132.96</v>
      </c>
      <c r="E3" s="1">
        <v>0</v>
      </c>
      <c r="F3" s="1">
        <v>0</v>
      </c>
      <c r="G3" s="2">
        <f t="shared" si="0"/>
        <v>9366.1326600000011</v>
      </c>
      <c r="H3" s="2">
        <f t="shared" si="1"/>
        <v>0.44999999995343387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1458800.41</v>
      </c>
      <c r="D25" s="1">
        <f>'PR-RAS'!E29</f>
        <v>1612132.96</v>
      </c>
      <c r="E25" s="1">
        <v>0</v>
      </c>
      <c r="F25" s="1">
        <v>0</v>
      </c>
      <c r="G25" s="2">
        <f t="shared" si="0"/>
        <v>112393.59192000001</v>
      </c>
      <c r="H25" s="2">
        <f t="shared" si="1"/>
        <v>0.44999999995343387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1458800.41</v>
      </c>
      <c r="D32" s="1">
        <f>'PR-RAS'!E36</f>
        <v>1612132.96</v>
      </c>
      <c r="E32" s="1">
        <v>0</v>
      </c>
      <c r="F32" s="1">
        <v>0</v>
      </c>
      <c r="G32" s="2">
        <f t="shared" si="0"/>
        <v>145175.05622999999</v>
      </c>
      <c r="H32" s="2">
        <f t="shared" si="1"/>
        <v>0.44999999995343387</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33943153.399999999</v>
      </c>
      <c r="D46" s="1">
        <f>'PR-RAS'!E50</f>
        <v>31124594.310000002</v>
      </c>
      <c r="E46" s="1">
        <v>0</v>
      </c>
      <c r="F46" s="1">
        <v>0</v>
      </c>
      <c r="G46" s="2">
        <f t="shared" si="0"/>
        <v>4328655.3909</v>
      </c>
      <c r="H46" s="2">
        <f t="shared" si="1"/>
        <v>0.71000000089406967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3305.64</v>
      </c>
      <c r="E47" s="1">
        <v>0</v>
      </c>
      <c r="F47" s="1">
        <v>0</v>
      </c>
      <c r="G47" s="2">
        <f t="shared" si="0"/>
        <v>304.11887999999999</v>
      </c>
      <c r="H47" s="2">
        <f t="shared" si="1"/>
        <v>0.36000000000012733</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3305.64</v>
      </c>
      <c r="E48" s="1">
        <v>0</v>
      </c>
      <c r="F48" s="1">
        <v>0</v>
      </c>
      <c r="G48" s="2">
        <f t="shared" si="0"/>
        <v>310.73016000000001</v>
      </c>
      <c r="H48" s="2">
        <f t="shared" si="1"/>
        <v>0.36000000000012733</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32658421.629999999</v>
      </c>
      <c r="D50" s="1">
        <f>'PR-RAS'!E54</f>
        <v>29763759.73</v>
      </c>
      <c r="E50" s="1">
        <v>0</v>
      </c>
      <c r="F50" s="1">
        <v>0</v>
      </c>
      <c r="G50" s="2">
        <f t="shared" si="0"/>
        <v>4517111.1134100007</v>
      </c>
      <c r="H50" s="2">
        <f t="shared" si="1"/>
        <v>0.64000000059604645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1229.55</v>
      </c>
      <c r="D51" s="1">
        <f>'PR-RAS'!E55</f>
        <v>5038.1000000000004</v>
      </c>
      <c r="E51" s="1">
        <v>0</v>
      </c>
      <c r="F51" s="1">
        <v>0</v>
      </c>
      <c r="G51" s="2">
        <f t="shared" si="0"/>
        <v>565.28750000000002</v>
      </c>
      <c r="H51" s="2">
        <f t="shared" si="1"/>
        <v>0.55000000000040927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7645696.0199999996</v>
      </c>
      <c r="D53" s="1">
        <f>'PR-RAS'!E57</f>
        <v>10238005.35</v>
      </c>
      <c r="E53" s="1">
        <v>0</v>
      </c>
      <c r="F53" s="1">
        <v>0</v>
      </c>
      <c r="G53" s="2">
        <f t="shared" si="0"/>
        <v>1462328.7494399999</v>
      </c>
      <c r="H53" s="2">
        <f t="shared" si="1"/>
        <v>0.36999999918043613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25011496.059999999</v>
      </c>
      <c r="D54" s="1">
        <f>'PR-RAS'!E58</f>
        <v>19520716.280000001</v>
      </c>
      <c r="E54" s="1">
        <v>0</v>
      </c>
      <c r="F54" s="1">
        <v>0</v>
      </c>
      <c r="G54" s="2">
        <f t="shared" si="0"/>
        <v>3394805.21686</v>
      </c>
      <c r="H54" s="2">
        <f t="shared" si="1"/>
        <v>0.33999999985098839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1753.77</v>
      </c>
      <c r="D55" s="1">
        <f>'PR-RAS'!E59</f>
        <v>70084.800000000003</v>
      </c>
      <c r="E55" s="1">
        <v>0</v>
      </c>
      <c r="F55" s="1">
        <v>0</v>
      </c>
      <c r="G55" s="2">
        <f t="shared" si="0"/>
        <v>7663.8619799999997</v>
      </c>
      <c r="H55" s="2">
        <f t="shared" si="1"/>
        <v>0.42999999999710781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1753.77</v>
      </c>
      <c r="D56" s="1">
        <f>'PR-RAS'!E60</f>
        <v>84.8</v>
      </c>
      <c r="E56" s="1">
        <v>0</v>
      </c>
      <c r="F56" s="1">
        <v>0</v>
      </c>
      <c r="G56" s="2">
        <f t="shared" si="0"/>
        <v>105.78534999999999</v>
      </c>
      <c r="H56" s="2">
        <f t="shared" si="1"/>
        <v>0.43000000000002103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70000</v>
      </c>
      <c r="E57" s="1">
        <v>0</v>
      </c>
      <c r="F57" s="1">
        <v>0</v>
      </c>
      <c r="G57" s="2">
        <f t="shared" si="0"/>
        <v>7840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3195.2</v>
      </c>
      <c r="E58" s="1">
        <v>0</v>
      </c>
      <c r="F58" s="1">
        <v>0</v>
      </c>
      <c r="G58" s="2">
        <f t="shared" si="0"/>
        <v>364.25279999999998</v>
      </c>
      <c r="H58" s="2">
        <f t="shared" si="1"/>
        <v>0.1999999999998181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3195.2</v>
      </c>
      <c r="E59" s="1">
        <v>0</v>
      </c>
      <c r="F59" s="1">
        <v>0</v>
      </c>
      <c r="G59" s="2">
        <f t="shared" si="0"/>
        <v>370.64319999999998</v>
      </c>
      <c r="H59" s="2">
        <f t="shared" si="1"/>
        <v>0.1999999999998181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349961.98</v>
      </c>
      <c r="D64" s="1">
        <f>'PR-RAS'!E68</f>
        <v>441910.25</v>
      </c>
      <c r="E64" s="1">
        <v>0</v>
      </c>
      <c r="F64" s="1">
        <v>0</v>
      </c>
      <c r="G64" s="2">
        <f t="shared" si="0"/>
        <v>77728.296239999996</v>
      </c>
      <c r="H64" s="2">
        <f t="shared" si="1"/>
        <v>0.27000000001862645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288778.15999999997</v>
      </c>
      <c r="D65" s="1">
        <f>'PR-RAS'!E69</f>
        <v>389163.12</v>
      </c>
      <c r="E65" s="1">
        <v>0</v>
      </c>
      <c r="F65" s="1">
        <v>0</v>
      </c>
      <c r="G65" s="2">
        <f t="shared" si="0"/>
        <v>68294.681599999996</v>
      </c>
      <c r="H65" s="2">
        <f t="shared" si="1"/>
        <v>0.27999999996973202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61183.82</v>
      </c>
      <c r="D66" s="1">
        <f>'PR-RAS'!E70</f>
        <v>52747.13</v>
      </c>
      <c r="E66" s="1">
        <v>0</v>
      </c>
      <c r="F66" s="1">
        <v>0</v>
      </c>
      <c r="G66" s="2">
        <f t="shared" si="0"/>
        <v>10834.075199999999</v>
      </c>
      <c r="H66" s="2">
        <f t="shared" si="1"/>
        <v>0.30999999999767169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933016.02</v>
      </c>
      <c r="D73" s="1">
        <f>'PR-RAS'!E77</f>
        <v>842338.69000000006</v>
      </c>
      <c r="E73" s="1">
        <v>0</v>
      </c>
      <c r="F73" s="1">
        <v>0</v>
      </c>
      <c r="G73" s="2">
        <f t="shared" si="0"/>
        <v>188473.92480000001</v>
      </c>
      <c r="H73" s="2">
        <f t="shared" si="1"/>
        <v>0.32999999995809048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405636.64</v>
      </c>
      <c r="D74" s="1">
        <f>'PR-RAS'!E78</f>
        <v>104877.4</v>
      </c>
      <c r="E74" s="1">
        <v>0</v>
      </c>
      <c r="F74" s="1">
        <v>0</v>
      </c>
      <c r="G74" s="2">
        <f t="shared" si="0"/>
        <v>44923.575119999994</v>
      </c>
      <c r="H74" s="2">
        <f t="shared" si="1"/>
        <v>0.7599999999802094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94760.19</v>
      </c>
      <c r="D75" s="1">
        <f>'PR-RAS'!E79</f>
        <v>70000</v>
      </c>
      <c r="E75" s="1">
        <v>0</v>
      </c>
      <c r="F75" s="1">
        <v>0</v>
      </c>
      <c r="G75" s="2">
        <f t="shared" si="0"/>
        <v>17372.254059999999</v>
      </c>
      <c r="H75" s="2">
        <f t="shared" si="1"/>
        <v>0.19000000000232831</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432619.19</v>
      </c>
      <c r="D76" s="1">
        <f>'PR-RAS'!E80</f>
        <v>667461.29</v>
      </c>
      <c r="E76" s="1">
        <v>0</v>
      </c>
      <c r="F76" s="1">
        <v>0</v>
      </c>
      <c r="G76" s="2">
        <f t="shared" si="0"/>
        <v>132565.63274999999</v>
      </c>
      <c r="H76" s="2">
        <f t="shared" si="1"/>
        <v>0.48000000003958121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341152.42999999993</v>
      </c>
      <c r="D78" s="1">
        <f>'PR-RAS'!E82</f>
        <v>233213.40000000002</v>
      </c>
      <c r="E78" s="1">
        <v>0</v>
      </c>
      <c r="F78" s="1">
        <v>0</v>
      </c>
      <c r="G78" s="2">
        <f t="shared" si="0"/>
        <v>62183.600709999999</v>
      </c>
      <c r="H78" s="2">
        <f t="shared" si="1"/>
        <v>0.82999999995809048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341152.42999999993</v>
      </c>
      <c r="D79" s="1">
        <f>'PR-RAS'!E83</f>
        <v>233213.40000000002</v>
      </c>
      <c r="E79" s="1">
        <v>0</v>
      </c>
      <c r="F79" s="1">
        <v>0</v>
      </c>
      <c r="G79" s="2">
        <f t="shared" si="0"/>
        <v>62991.179940000002</v>
      </c>
      <c r="H79" s="2">
        <f t="shared" si="1"/>
        <v>0.82999999995809048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319217.74</v>
      </c>
      <c r="D81" s="1">
        <f>'PR-RAS'!E85</f>
        <v>187972.35</v>
      </c>
      <c r="E81" s="1">
        <v>0</v>
      </c>
      <c r="F81" s="1">
        <v>0</v>
      </c>
      <c r="G81" s="2">
        <f t="shared" si="0"/>
        <v>55612.995199999998</v>
      </c>
      <c r="H81" s="2">
        <f t="shared" si="1"/>
        <v>0.61000000001513399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840.39</v>
      </c>
      <c r="D82" s="1">
        <f>'PR-RAS'!E86</f>
        <v>231.92</v>
      </c>
      <c r="E82" s="1">
        <v>0</v>
      </c>
      <c r="F82" s="1">
        <v>0</v>
      </c>
      <c r="G82" s="2">
        <f t="shared" si="0"/>
        <v>105.64263000000001</v>
      </c>
      <c r="H82" s="2">
        <f t="shared" si="1"/>
        <v>0.46999999999999886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596.66</v>
      </c>
      <c r="D83" s="1">
        <f>'PR-RAS'!E87</f>
        <v>0</v>
      </c>
      <c r="E83" s="1">
        <v>0</v>
      </c>
      <c r="F83" s="1">
        <v>0</v>
      </c>
      <c r="G83" s="2">
        <f t="shared" si="0"/>
        <v>48.926119999999997</v>
      </c>
      <c r="H83" s="2">
        <f t="shared" si="1"/>
        <v>0.34000000000003183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20430.73</v>
      </c>
      <c r="D85" s="1">
        <f>'PR-RAS'!E89</f>
        <v>45006.45</v>
      </c>
      <c r="E85" s="1">
        <v>0</v>
      </c>
      <c r="F85" s="1">
        <v>0</v>
      </c>
      <c r="G85" s="2">
        <f t="shared" si="0"/>
        <v>9277.2649199999996</v>
      </c>
      <c r="H85" s="2">
        <f t="shared" si="1"/>
        <v>0.71999999999752617</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66.91</v>
      </c>
      <c r="D86" s="1">
        <f>'PR-RAS'!E90</f>
        <v>2.68</v>
      </c>
      <c r="E86" s="1">
        <v>0</v>
      </c>
      <c r="F86" s="1">
        <v>0</v>
      </c>
      <c r="G86" s="2">
        <f t="shared" si="0"/>
        <v>6.1429499999999999</v>
      </c>
      <c r="H86" s="2">
        <f t="shared" si="1"/>
        <v>0.41000000000000325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1894248.0699999998</v>
      </c>
      <c r="D102" s="1">
        <f>'PR-RAS'!E106</f>
        <v>1896926.8499999999</v>
      </c>
      <c r="E102" s="1">
        <v>0</v>
      </c>
      <c r="F102" s="1">
        <v>0</v>
      </c>
      <c r="G102" s="2">
        <f t="shared" si="0"/>
        <v>574498.27876999998</v>
      </c>
      <c r="H102" s="2">
        <f t="shared" si="1"/>
        <v>0.21999999997206032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1894248.0699999998</v>
      </c>
      <c r="D108" s="1">
        <f>'PR-RAS'!E112</f>
        <v>1896926.8499999999</v>
      </c>
      <c r="E108" s="1">
        <v>0</v>
      </c>
      <c r="F108" s="1">
        <v>0</v>
      </c>
      <c r="G108" s="2">
        <f t="shared" si="0"/>
        <v>608626.88938999991</v>
      </c>
      <c r="H108" s="2">
        <f t="shared" si="1"/>
        <v>0.21999999997206032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349909.38</v>
      </c>
      <c r="D109" s="1">
        <f>'PR-RAS'!E113</f>
        <v>325190.68</v>
      </c>
      <c r="E109" s="1">
        <v>0</v>
      </c>
      <c r="F109" s="1">
        <v>0</v>
      </c>
      <c r="G109" s="2">
        <f t="shared" si="0"/>
        <v>108031.39992</v>
      </c>
      <c r="H109" s="2">
        <f t="shared" si="1"/>
        <v>0.70000000001164153</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1534364.79</v>
      </c>
      <c r="D113" s="1">
        <f>'PR-RAS'!E117</f>
        <v>1571736.17</v>
      </c>
      <c r="E113" s="1">
        <v>0</v>
      </c>
      <c r="F113" s="1">
        <v>0</v>
      </c>
      <c r="G113" s="2">
        <f t="shared" si="0"/>
        <v>523917.75855999999</v>
      </c>
      <c r="H113" s="2">
        <f t="shared" si="1"/>
        <v>0.37999999988824129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9973.9</v>
      </c>
      <c r="D115" s="1">
        <f>'PR-RAS'!E119</f>
        <v>0</v>
      </c>
      <c r="E115" s="1">
        <v>0</v>
      </c>
      <c r="F115" s="1">
        <v>0</v>
      </c>
      <c r="G115" s="2">
        <f t="shared" si="0"/>
        <v>1137.0246</v>
      </c>
      <c r="H115" s="2">
        <f t="shared" si="1"/>
        <v>0.1000000000003638</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5958242.4699999997</v>
      </c>
      <c r="D120" s="1">
        <f>'PR-RAS'!E124</f>
        <v>6467684.4399999995</v>
      </c>
      <c r="E120" s="1">
        <v>0</v>
      </c>
      <c r="F120" s="1">
        <v>0</v>
      </c>
      <c r="G120" s="2">
        <f t="shared" si="0"/>
        <v>2248339.7506499998</v>
      </c>
      <c r="H120" s="2">
        <f t="shared" si="1"/>
        <v>0.90999999921768904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5913877.4399999995</v>
      </c>
      <c r="D121" s="1">
        <f>'PR-RAS'!E125</f>
        <v>6404632.7699999996</v>
      </c>
      <c r="E121" s="1">
        <v>0</v>
      </c>
      <c r="F121" s="1">
        <v>0</v>
      </c>
      <c r="G121" s="2">
        <f t="shared" si="0"/>
        <v>2246777.1575999996</v>
      </c>
      <c r="H121" s="2">
        <f t="shared" si="1"/>
        <v>0.66999999992549419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3488045.41</v>
      </c>
      <c r="D122" s="1">
        <f>'PR-RAS'!E126</f>
        <v>3723823.21</v>
      </c>
      <c r="E122" s="1">
        <v>0</v>
      </c>
      <c r="F122" s="1">
        <v>0</v>
      </c>
      <c r="G122" s="2">
        <f t="shared" si="0"/>
        <v>1323218.7114299999</v>
      </c>
      <c r="H122" s="2">
        <f t="shared" si="1"/>
        <v>0.62000000011175871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2425832.0299999998</v>
      </c>
      <c r="D123" s="1">
        <f>'PR-RAS'!E127</f>
        <v>2680809.56</v>
      </c>
      <c r="E123" s="1">
        <v>0</v>
      </c>
      <c r="F123" s="1">
        <v>0</v>
      </c>
      <c r="G123" s="2">
        <f t="shared" si="0"/>
        <v>950069.04029999999</v>
      </c>
      <c r="H123" s="2">
        <f t="shared" si="1"/>
        <v>0.46999999973922968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44365.03</v>
      </c>
      <c r="D124" s="1">
        <f>'PR-RAS'!E128</f>
        <v>63051.67</v>
      </c>
      <c r="E124" s="1">
        <v>0</v>
      </c>
      <c r="F124" s="1">
        <v>0</v>
      </c>
      <c r="G124" s="2">
        <f t="shared" si="0"/>
        <v>20967.609509999998</v>
      </c>
      <c r="H124" s="2">
        <f t="shared" si="1"/>
        <v>0.36000000000058208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17836.72</v>
      </c>
      <c r="D125" s="1">
        <f>'PR-RAS'!E129</f>
        <v>23481.040000000001</v>
      </c>
      <c r="E125" s="1">
        <v>0</v>
      </c>
      <c r="F125" s="1">
        <v>0</v>
      </c>
      <c r="G125" s="2">
        <f t="shared" si="0"/>
        <v>8035.0511999999999</v>
      </c>
      <c r="H125" s="2">
        <f t="shared" si="1"/>
        <v>0.31999999999970896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26528.31</v>
      </c>
      <c r="D126" s="1">
        <f>'PR-RAS'!E130</f>
        <v>39570.629999999997</v>
      </c>
      <c r="E126" s="1">
        <v>0</v>
      </c>
      <c r="F126" s="1">
        <v>0</v>
      </c>
      <c r="G126" s="2">
        <f t="shared" si="0"/>
        <v>13208.696249999999</v>
      </c>
      <c r="H126" s="2">
        <f t="shared" si="1"/>
        <v>0.68000000000392902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505818607.24000001</v>
      </c>
      <c r="D129" s="1">
        <f>'PR-RAS'!E133</f>
        <v>645058957.8599999</v>
      </c>
      <c r="E129" s="1">
        <v>0</v>
      </c>
      <c r="F129" s="1">
        <v>0</v>
      </c>
      <c r="G129" s="2">
        <f t="shared" si="0"/>
        <v>229879874.93887997</v>
      </c>
      <c r="H129" s="2">
        <f t="shared" si="1"/>
        <v>0.38000011444091797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505818607.24000001</v>
      </c>
      <c r="D130" s="1">
        <f>'PR-RAS'!E134</f>
        <v>645058957.8599999</v>
      </c>
      <c r="E130" s="1">
        <v>0</v>
      </c>
      <c r="F130" s="1">
        <v>0</v>
      </c>
      <c r="G130" s="2">
        <f t="shared" si="0"/>
        <v>231675811.46183997</v>
      </c>
      <c r="H130" s="2">
        <f t="shared" si="1"/>
        <v>0.38000011444091797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479265456.60000002</v>
      </c>
      <c r="D131" s="1">
        <f>'PR-RAS'!E135</f>
        <v>610995538.92999995</v>
      </c>
      <c r="E131" s="1">
        <v>0</v>
      </c>
      <c r="F131" s="1">
        <v>0</v>
      </c>
      <c r="G131" s="2">
        <f t="shared" si="0"/>
        <v>221163349.47980002</v>
      </c>
      <c r="H131" s="2">
        <f t="shared" si="1"/>
        <v>0.47000002861022949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26553150.640000001</v>
      </c>
      <c r="D132" s="1">
        <f>'PR-RAS'!E136</f>
        <v>34063418.93</v>
      </c>
      <c r="E132" s="1">
        <v>0</v>
      </c>
      <c r="F132" s="1">
        <v>0</v>
      </c>
      <c r="G132" s="2">
        <f t="shared" si="0"/>
        <v>12403078.4935</v>
      </c>
      <c r="H132" s="2">
        <f t="shared" si="1"/>
        <v>0.42999999970197678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162268.07999999999</v>
      </c>
      <c r="D135" s="1">
        <f>'PR-RAS'!E139</f>
        <v>176254.64</v>
      </c>
      <c r="E135" s="1">
        <v>0</v>
      </c>
      <c r="F135" s="1">
        <v>0</v>
      </c>
      <c r="G135" s="2">
        <f t="shared" si="0"/>
        <v>68980.166240000006</v>
      </c>
      <c r="H135" s="2">
        <f t="shared" si="1"/>
        <v>0.43999999997322448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162268.07999999999</v>
      </c>
      <c r="D146" s="1">
        <f>'PR-RAS'!E150</f>
        <v>176254.64</v>
      </c>
      <c r="E146" s="1">
        <v>0</v>
      </c>
      <c r="F146" s="1">
        <v>0</v>
      </c>
      <c r="G146" s="2">
        <f t="shared" si="0"/>
        <v>74642.717199999999</v>
      </c>
      <c r="H146" s="2">
        <f t="shared" si="1"/>
        <v>0.43999999997322448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495598512.09000003</v>
      </c>
      <c r="D147" s="1">
        <f>'PR-RAS'!E151</f>
        <v>630847551.14000022</v>
      </c>
      <c r="E147" s="1">
        <v>0</v>
      </c>
      <c r="F147" s="1">
        <v>0</v>
      </c>
      <c r="G147" s="2">
        <f t="shared" si="0"/>
        <v>256564867.69802004</v>
      </c>
      <c r="H147" s="2">
        <f t="shared" si="1"/>
        <v>0.23000025749206543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323948654.68000001</v>
      </c>
      <c r="D148" s="1">
        <f>'PR-RAS'!E152</f>
        <v>424348520.86000001</v>
      </c>
      <c r="E148" s="1">
        <v>0</v>
      </c>
      <c r="F148" s="1">
        <v>0</v>
      </c>
      <c r="G148" s="2">
        <f t="shared" si="0"/>
        <v>172378917.37080002</v>
      </c>
      <c r="H148" s="2">
        <f t="shared" si="1"/>
        <v>0.45999997854232788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263364453.24000001</v>
      </c>
      <c r="D149" s="1">
        <f>'PR-RAS'!E153</f>
        <v>345462329.32999998</v>
      </c>
      <c r="E149" s="1">
        <v>0</v>
      </c>
      <c r="F149" s="1">
        <v>0</v>
      </c>
      <c r="G149" s="2">
        <f t="shared" si="0"/>
        <v>141234788.56119999</v>
      </c>
      <c r="H149" s="2">
        <f t="shared" si="1"/>
        <v>0.56999999284744263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257443860.02000001</v>
      </c>
      <c r="D150" s="1">
        <f>'PR-RAS'!E154</f>
        <v>337216143.70999998</v>
      </c>
      <c r="E150" s="1">
        <v>0</v>
      </c>
      <c r="F150" s="1">
        <v>0</v>
      </c>
      <c r="G150" s="2">
        <f t="shared" si="0"/>
        <v>138849545.96855998</v>
      </c>
      <c r="H150" s="2">
        <f t="shared" si="1"/>
        <v>0.31000003218650818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5439527.3899999997</v>
      </c>
      <c r="D152" s="1">
        <f>'PR-RAS'!E156</f>
        <v>8000543.29</v>
      </c>
      <c r="E152" s="1">
        <v>0</v>
      </c>
      <c r="F152" s="1">
        <v>0</v>
      </c>
      <c r="G152" s="2">
        <f t="shared" si="0"/>
        <v>3237532.7094699997</v>
      </c>
      <c r="H152" s="2">
        <f t="shared" si="1"/>
        <v>0.67999999970197678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481065.83</v>
      </c>
      <c r="D153" s="1">
        <f>'PR-RAS'!E157</f>
        <v>245642.33</v>
      </c>
      <c r="E153" s="1">
        <v>0</v>
      </c>
      <c r="F153" s="1">
        <v>0</v>
      </c>
      <c r="G153" s="2">
        <f t="shared" si="0"/>
        <v>147797.27447999999</v>
      </c>
      <c r="H153" s="2">
        <f t="shared" si="1"/>
        <v>0.49999999997089617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10764948.539999999</v>
      </c>
      <c r="D154" s="1">
        <f>'PR-RAS'!E158</f>
        <v>13867017.470000001</v>
      </c>
      <c r="E154" s="1">
        <v>0</v>
      </c>
      <c r="F154" s="1">
        <v>0</v>
      </c>
      <c r="G154" s="2">
        <f t="shared" si="0"/>
        <v>5890344.4724400006</v>
      </c>
      <c r="H154" s="2">
        <f t="shared" si="1"/>
        <v>0.93000000156462193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49819252.899999999</v>
      </c>
      <c r="D155" s="1">
        <f>'PR-RAS'!E159</f>
        <v>65019174.059999995</v>
      </c>
      <c r="E155" s="1">
        <v>0</v>
      </c>
      <c r="F155" s="1">
        <v>0</v>
      </c>
      <c r="G155" s="2">
        <f t="shared" si="0"/>
        <v>27698070.557079997</v>
      </c>
      <c r="H155" s="2">
        <f t="shared" si="1"/>
        <v>0.15999999642372131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7413511</v>
      </c>
      <c r="D156" s="1">
        <f>'PR-RAS'!E160</f>
        <v>9363557.3699999992</v>
      </c>
      <c r="E156" s="1">
        <v>0</v>
      </c>
      <c r="F156" s="1">
        <v>0</v>
      </c>
      <c r="G156" s="2">
        <f t="shared" si="0"/>
        <v>4051796.9896999998</v>
      </c>
      <c r="H156" s="2">
        <f t="shared" si="1"/>
        <v>0.36999999918043613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42405741.899999999</v>
      </c>
      <c r="D157" s="1">
        <f>'PR-RAS'!E161</f>
        <v>55655616.689999998</v>
      </c>
      <c r="E157" s="1">
        <v>0</v>
      </c>
      <c r="F157" s="1">
        <v>0</v>
      </c>
      <c r="G157" s="2">
        <f t="shared" si="0"/>
        <v>23979848.143679999</v>
      </c>
      <c r="H157" s="2">
        <f t="shared" si="1"/>
        <v>0.41000000387430191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126541968.92</v>
      </c>
      <c r="D159" s="1">
        <f>'PR-RAS'!E163</f>
        <v>157020813.31</v>
      </c>
      <c r="E159" s="1">
        <v>0</v>
      </c>
      <c r="F159" s="1">
        <v>0</v>
      </c>
      <c r="G159" s="2">
        <f t="shared" si="0"/>
        <v>69612208.095320001</v>
      </c>
      <c r="H159" s="2">
        <f t="shared" si="1"/>
        <v>0.39000000059604645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11673080.49</v>
      </c>
      <c r="D160" s="1">
        <f>'PR-RAS'!E164</f>
        <v>12463371.590000002</v>
      </c>
      <c r="E160" s="1">
        <v>0</v>
      </c>
      <c r="F160" s="1">
        <v>0</v>
      </c>
      <c r="G160" s="2">
        <f t="shared" si="0"/>
        <v>5819371.9635300003</v>
      </c>
      <c r="H160" s="2">
        <f t="shared" si="1"/>
        <v>0.89999999850988388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1489882.32</v>
      </c>
      <c r="D161" s="1">
        <f>'PR-RAS'!E165</f>
        <v>1741797.14</v>
      </c>
      <c r="E161" s="1">
        <v>0</v>
      </c>
      <c r="F161" s="1">
        <v>0</v>
      </c>
      <c r="G161" s="2">
        <f t="shared" si="0"/>
        <v>795756.25599999994</v>
      </c>
      <c r="H161" s="2">
        <f t="shared" si="1"/>
        <v>0.4599999999627471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9907359.0899999999</v>
      </c>
      <c r="D162" s="1">
        <f>'PR-RAS'!E166</f>
        <v>10418983.890000001</v>
      </c>
      <c r="E162" s="1">
        <v>0</v>
      </c>
      <c r="F162" s="1">
        <v>0</v>
      </c>
      <c r="G162" s="2">
        <f t="shared" si="0"/>
        <v>4949997.6260700002</v>
      </c>
      <c r="H162" s="2">
        <f t="shared" si="1"/>
        <v>0.19999999925494194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249986.59</v>
      </c>
      <c r="D163" s="1">
        <f>'PR-RAS'!E167</f>
        <v>269234.55</v>
      </c>
      <c r="E163" s="1">
        <v>0</v>
      </c>
      <c r="F163" s="1">
        <v>0</v>
      </c>
      <c r="G163" s="2">
        <f t="shared" si="0"/>
        <v>127729.82178</v>
      </c>
      <c r="H163" s="2">
        <f t="shared" si="1"/>
        <v>0.86000000001513399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25852.49</v>
      </c>
      <c r="D164" s="1">
        <f>'PR-RAS'!E168</f>
        <v>33356.01</v>
      </c>
      <c r="E164" s="1">
        <v>0</v>
      </c>
      <c r="F164" s="1">
        <v>0</v>
      </c>
      <c r="G164" s="2">
        <f t="shared" si="0"/>
        <v>15088.015130000002</v>
      </c>
      <c r="H164" s="2">
        <f t="shared" si="1"/>
        <v>0.50000000000363798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24746280.109999996</v>
      </c>
      <c r="D165" s="1">
        <f>'PR-RAS'!E169</f>
        <v>27372311.719999999</v>
      </c>
      <c r="E165" s="1">
        <v>0</v>
      </c>
      <c r="F165" s="1">
        <v>0</v>
      </c>
      <c r="G165" s="2">
        <f t="shared" si="0"/>
        <v>13036508.1822</v>
      </c>
      <c r="H165" s="2">
        <f t="shared" si="1"/>
        <v>0.38999999687075615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4949703.8</v>
      </c>
      <c r="D166" s="1">
        <f>'PR-RAS'!E170</f>
        <v>5023685.2699999996</v>
      </c>
      <c r="E166" s="1">
        <v>0</v>
      </c>
      <c r="F166" s="1">
        <v>0</v>
      </c>
      <c r="G166" s="2">
        <f t="shared" si="0"/>
        <v>2474517.2661000001</v>
      </c>
      <c r="H166" s="2">
        <f t="shared" si="1"/>
        <v>0.46999999973922968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9392108.5600000005</v>
      </c>
      <c r="D167" s="1">
        <f>'PR-RAS'!E171</f>
        <v>10209012.17</v>
      </c>
      <c r="E167" s="1">
        <v>0</v>
      </c>
      <c r="F167" s="1">
        <v>0</v>
      </c>
      <c r="G167" s="2">
        <f t="shared" si="0"/>
        <v>4948482.0614</v>
      </c>
      <c r="H167" s="2">
        <f t="shared" si="1"/>
        <v>0.60999999940395355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8091800.21</v>
      </c>
      <c r="D168" s="1">
        <f>'PR-RAS'!E172</f>
        <v>7899064.8799999999</v>
      </c>
      <c r="E168" s="1">
        <v>0</v>
      </c>
      <c r="F168" s="1">
        <v>0</v>
      </c>
      <c r="G168" s="2">
        <f t="shared" si="0"/>
        <v>3989618.3049900001</v>
      </c>
      <c r="H168" s="2">
        <f t="shared" si="1"/>
        <v>0.33000000007450581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904407.15</v>
      </c>
      <c r="D169" s="1">
        <f>'PR-RAS'!E173</f>
        <v>1118908.75</v>
      </c>
      <c r="E169" s="1">
        <v>0</v>
      </c>
      <c r="F169" s="1">
        <v>0</v>
      </c>
      <c r="G169" s="2">
        <f t="shared" si="0"/>
        <v>527893.74120000005</v>
      </c>
      <c r="H169" s="2">
        <f t="shared" si="1"/>
        <v>0.40000000002328306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477972.06</v>
      </c>
      <c r="D170" s="1">
        <f>'PR-RAS'!E174</f>
        <v>609677.48</v>
      </c>
      <c r="E170" s="1">
        <v>0</v>
      </c>
      <c r="F170" s="1">
        <v>0</v>
      </c>
      <c r="G170" s="2">
        <f t="shared" si="0"/>
        <v>286848.26638000004</v>
      </c>
      <c r="H170" s="2">
        <f t="shared" si="1"/>
        <v>0.53999999997904524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930288.33</v>
      </c>
      <c r="D172" s="1">
        <f>'PR-RAS'!E176</f>
        <v>2511963.17</v>
      </c>
      <c r="E172" s="1">
        <v>0</v>
      </c>
      <c r="F172" s="1">
        <v>0</v>
      </c>
      <c r="G172" s="2">
        <f t="shared" si="0"/>
        <v>1018170.70857</v>
      </c>
      <c r="H172" s="2">
        <f t="shared" si="1"/>
        <v>0.49999999988358468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80094097.719999999</v>
      </c>
      <c r="D173" s="1">
        <f>'PR-RAS'!E177</f>
        <v>104703712.25999999</v>
      </c>
      <c r="E173" s="1">
        <v>0</v>
      </c>
      <c r="F173" s="1">
        <v>0</v>
      </c>
      <c r="G173" s="2">
        <f t="shared" si="0"/>
        <v>49794261.825279996</v>
      </c>
      <c r="H173" s="2">
        <f t="shared" si="1"/>
        <v>0.53999999165534973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11502256.050000001</v>
      </c>
      <c r="D174" s="1">
        <f>'PR-RAS'!E178</f>
        <v>15311709.6</v>
      </c>
      <c r="E174" s="1">
        <v>0</v>
      </c>
      <c r="F174" s="1">
        <v>0</v>
      </c>
      <c r="G174" s="2">
        <f t="shared" si="0"/>
        <v>7287741.8182499995</v>
      </c>
      <c r="H174" s="2">
        <f t="shared" si="1"/>
        <v>0.45000000111758709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2852249.5</v>
      </c>
      <c r="D175" s="1">
        <f>'PR-RAS'!E179</f>
        <v>2741573.94</v>
      </c>
      <c r="E175" s="1">
        <v>0</v>
      </c>
      <c r="F175" s="1">
        <v>0</v>
      </c>
      <c r="G175" s="2">
        <f t="shared" si="0"/>
        <v>1450359.1441199998</v>
      </c>
      <c r="H175" s="2">
        <f t="shared" si="1"/>
        <v>0.56000000005587935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910579.34</v>
      </c>
      <c r="D176" s="1">
        <f>'PR-RAS'!E180</f>
        <v>873056.99</v>
      </c>
      <c r="E176" s="1">
        <v>0</v>
      </c>
      <c r="F176" s="1">
        <v>0</v>
      </c>
      <c r="G176" s="2">
        <f t="shared" si="0"/>
        <v>464921.33099999995</v>
      </c>
      <c r="H176" s="2">
        <f t="shared" si="1"/>
        <v>0.34999999997671694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3899070.41</v>
      </c>
      <c r="D177" s="1">
        <f>'PR-RAS'!E181</f>
        <v>4383704.28</v>
      </c>
      <c r="E177" s="1">
        <v>0</v>
      </c>
      <c r="F177" s="1">
        <v>0</v>
      </c>
      <c r="G177" s="2">
        <f t="shared" si="0"/>
        <v>2229300.2987199998</v>
      </c>
      <c r="H177" s="2">
        <f t="shared" si="1"/>
        <v>0.69000000040978193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10088161.24</v>
      </c>
      <c r="D178" s="1">
        <f>'PR-RAS'!E182</f>
        <v>10439945.810000001</v>
      </c>
      <c r="E178" s="1">
        <v>0</v>
      </c>
      <c r="F178" s="1">
        <v>0</v>
      </c>
      <c r="G178" s="2">
        <f t="shared" si="0"/>
        <v>5481345.3562199995</v>
      </c>
      <c r="H178" s="2">
        <f t="shared" si="1"/>
        <v>0.42999999970197678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1026640.35</v>
      </c>
      <c r="D179" s="1">
        <f>'PR-RAS'!E183</f>
        <v>807936.11</v>
      </c>
      <c r="E179" s="1">
        <v>0</v>
      </c>
      <c r="F179" s="1">
        <v>0</v>
      </c>
      <c r="G179" s="2">
        <f t="shared" si="0"/>
        <v>470367.23745999997</v>
      </c>
      <c r="H179" s="2">
        <f t="shared" si="1"/>
        <v>0.4599999999627471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35441212.229999997</v>
      </c>
      <c r="D180" s="1">
        <f>'PR-RAS'!E184</f>
        <v>45930866.25</v>
      </c>
      <c r="E180" s="1">
        <v>0</v>
      </c>
      <c r="F180" s="1">
        <v>0</v>
      </c>
      <c r="G180" s="2">
        <f t="shared" si="0"/>
        <v>22787227.106669996</v>
      </c>
      <c r="H180" s="2">
        <f t="shared" si="1"/>
        <v>0.47999999672174454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11515387.210000001</v>
      </c>
      <c r="D181" s="1">
        <f>'PR-RAS'!E185</f>
        <v>20554285.140000001</v>
      </c>
      <c r="E181" s="1">
        <v>0</v>
      </c>
      <c r="F181" s="1">
        <v>0</v>
      </c>
      <c r="G181" s="2">
        <f t="shared" si="0"/>
        <v>9472312.3482000008</v>
      </c>
      <c r="H181" s="2">
        <f t="shared" si="1"/>
        <v>0.35000000149011612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2858541.39</v>
      </c>
      <c r="D182" s="1">
        <f>'PR-RAS'!E186</f>
        <v>3660634.14</v>
      </c>
      <c r="E182" s="1">
        <v>0</v>
      </c>
      <c r="F182" s="1">
        <v>0</v>
      </c>
      <c r="G182" s="2">
        <f t="shared" si="0"/>
        <v>1842545.55027</v>
      </c>
      <c r="H182" s="2">
        <f t="shared" si="1"/>
        <v>0.53000000026077032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438327.26</v>
      </c>
      <c r="D183" s="1">
        <f>'PR-RAS'!E187</f>
        <v>562680.09</v>
      </c>
      <c r="E183" s="1">
        <v>0</v>
      </c>
      <c r="F183" s="1">
        <v>0</v>
      </c>
      <c r="G183" s="2">
        <f t="shared" si="0"/>
        <v>284591.11407999997</v>
      </c>
      <c r="H183" s="2">
        <f t="shared" si="1"/>
        <v>0.34999999997671694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9590183.3399999999</v>
      </c>
      <c r="D184" s="1">
        <f>'PR-RAS'!E188</f>
        <v>11918737.65</v>
      </c>
      <c r="E184" s="1">
        <v>0</v>
      </c>
      <c r="F184" s="1">
        <v>0</v>
      </c>
      <c r="G184" s="2">
        <f t="shared" si="0"/>
        <v>6117261.5311200004</v>
      </c>
      <c r="H184" s="2">
        <f t="shared" si="1"/>
        <v>0.68999999947845936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3478601.35</v>
      </c>
      <c r="D185" s="1">
        <f>'PR-RAS'!E189</f>
        <v>3888845.03</v>
      </c>
      <c r="E185" s="1">
        <v>0</v>
      </c>
      <c r="F185" s="1">
        <v>0</v>
      </c>
      <c r="G185" s="2">
        <f t="shared" si="0"/>
        <v>2071157.61944</v>
      </c>
      <c r="H185" s="2">
        <f t="shared" si="1"/>
        <v>0.37999999988824129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946075.69</v>
      </c>
      <c r="D186" s="1">
        <f>'PR-RAS'!E190</f>
        <v>1080387.24</v>
      </c>
      <c r="E186" s="1">
        <v>0</v>
      </c>
      <c r="F186" s="1">
        <v>0</v>
      </c>
      <c r="G186" s="2">
        <f t="shared" si="0"/>
        <v>574767.28145000001</v>
      </c>
      <c r="H186" s="2">
        <f t="shared" si="1"/>
        <v>0.55000000004656613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355902.59</v>
      </c>
      <c r="D187" s="1">
        <f>'PR-RAS'!E191</f>
        <v>324581.78999999998</v>
      </c>
      <c r="E187" s="1">
        <v>0</v>
      </c>
      <c r="F187" s="1">
        <v>0</v>
      </c>
      <c r="G187" s="2">
        <f t="shared" si="0"/>
        <v>186942.30761999998</v>
      </c>
      <c r="H187" s="2">
        <f t="shared" si="1"/>
        <v>0.61999999999534339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376733.19</v>
      </c>
      <c r="D188" s="1">
        <f>'PR-RAS'!E192</f>
        <v>642860.29</v>
      </c>
      <c r="E188" s="1">
        <v>0</v>
      </c>
      <c r="F188" s="1">
        <v>0</v>
      </c>
      <c r="G188" s="2">
        <f t="shared" si="0"/>
        <v>310878.85499000002</v>
      </c>
      <c r="H188" s="2">
        <f t="shared" si="1"/>
        <v>0.48000000003958121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487437.53</v>
      </c>
      <c r="D189" s="1">
        <f>'PR-RAS'!E193</f>
        <v>1336734.47</v>
      </c>
      <c r="E189" s="1">
        <v>0</v>
      </c>
      <c r="F189" s="1">
        <v>0</v>
      </c>
      <c r="G189" s="2">
        <f t="shared" si="0"/>
        <v>594250.41635999992</v>
      </c>
      <c r="H189" s="2">
        <f t="shared" si="1"/>
        <v>0.93999999994412065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3708949.39</v>
      </c>
      <c r="D190" s="1">
        <f>'PR-RAS'!E194</f>
        <v>4324736.28</v>
      </c>
      <c r="E190" s="1">
        <v>0</v>
      </c>
      <c r="F190" s="1">
        <v>0</v>
      </c>
      <c r="G190" s="2">
        <f t="shared" si="0"/>
        <v>2335741.7485500001</v>
      </c>
      <c r="H190" s="2">
        <f t="shared" si="1"/>
        <v>0.67000000039115548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236483.6</v>
      </c>
      <c r="D191" s="1">
        <f>'PR-RAS'!E195</f>
        <v>320592.55</v>
      </c>
      <c r="E191" s="1">
        <v>0</v>
      </c>
      <c r="F191" s="1">
        <v>0</v>
      </c>
      <c r="G191" s="2">
        <f t="shared" si="0"/>
        <v>166757.05299999999</v>
      </c>
      <c r="H191" s="2">
        <f t="shared" si="1"/>
        <v>0.85000000000582077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443381.11999999994</v>
      </c>
      <c r="D192" s="1">
        <f>'PR-RAS'!E196</f>
        <v>594006.32000000007</v>
      </c>
      <c r="E192" s="1">
        <v>0</v>
      </c>
      <c r="F192" s="1">
        <v>0</v>
      </c>
      <c r="G192" s="2">
        <f t="shared" si="0"/>
        <v>311596.20815999998</v>
      </c>
      <c r="H192" s="2">
        <f t="shared" si="1"/>
        <v>0.44000000000232831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87845.74</v>
      </c>
      <c r="D198" s="1">
        <f>'PR-RAS'!E202</f>
        <v>92569.43</v>
      </c>
      <c r="E198" s="1">
        <v>0</v>
      </c>
      <c r="F198" s="1">
        <v>0</v>
      </c>
      <c r="G198" s="2">
        <f t="shared" si="0"/>
        <v>53777.966199999995</v>
      </c>
      <c r="H198" s="2">
        <f t="shared" si="1"/>
        <v>0.68999999998777639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451.74</v>
      </c>
      <c r="D201" s="1">
        <f>'PR-RAS'!E205</f>
        <v>0</v>
      </c>
      <c r="E201" s="1">
        <v>0</v>
      </c>
      <c r="F201" s="1">
        <v>0</v>
      </c>
      <c r="G201" s="2">
        <f t="shared" si="0"/>
        <v>90.348000000000013</v>
      </c>
      <c r="H201" s="2">
        <f t="shared" si="1"/>
        <v>0.25999999999999091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87394</v>
      </c>
      <c r="D204" s="1">
        <f>'PR-RAS'!E208</f>
        <v>92569.43</v>
      </c>
      <c r="E204" s="1">
        <v>0</v>
      </c>
      <c r="F204" s="1">
        <v>0</v>
      </c>
      <c r="G204" s="2">
        <f t="shared" si="0"/>
        <v>55324.170579999998</v>
      </c>
      <c r="H204" s="2">
        <f t="shared" si="1"/>
        <v>0.42999999999301508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355535.37999999995</v>
      </c>
      <c r="D206" s="1">
        <f>'PR-RAS'!E210</f>
        <v>501436.89</v>
      </c>
      <c r="E206" s="1">
        <v>0</v>
      </c>
      <c r="F206" s="1">
        <v>0</v>
      </c>
      <c r="G206" s="2">
        <f t="shared" si="0"/>
        <v>278473.87779999996</v>
      </c>
      <c r="H206" s="2">
        <f t="shared" si="1"/>
        <v>0.48999999993247911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227396.97</v>
      </c>
      <c r="D207" s="1">
        <f>'PR-RAS'!E211</f>
        <v>285615.34999999998</v>
      </c>
      <c r="E207" s="1">
        <v>0</v>
      </c>
      <c r="F207" s="1">
        <v>0</v>
      </c>
      <c r="G207" s="2">
        <f t="shared" si="0"/>
        <v>164517.30001999997</v>
      </c>
      <c r="H207" s="2">
        <f t="shared" si="1"/>
        <v>0.37999999997555278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1282.68</v>
      </c>
      <c r="D208" s="1">
        <f>'PR-RAS'!E212</f>
        <v>19326.52</v>
      </c>
      <c r="E208" s="1">
        <v>0</v>
      </c>
      <c r="F208" s="1">
        <v>0</v>
      </c>
      <c r="G208" s="2">
        <f t="shared" si="0"/>
        <v>8266.6940400000003</v>
      </c>
      <c r="H208" s="2">
        <f t="shared" si="1"/>
        <v>0.79999999999949978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112993.32</v>
      </c>
      <c r="D209" s="1">
        <f>'PR-RAS'!E213</f>
        <v>177724.93</v>
      </c>
      <c r="E209" s="1">
        <v>0</v>
      </c>
      <c r="F209" s="1">
        <v>0</v>
      </c>
      <c r="G209" s="2">
        <f t="shared" si="0"/>
        <v>97436.18144</v>
      </c>
      <c r="H209" s="2">
        <f t="shared" si="1"/>
        <v>0.39000000001396984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13862.41</v>
      </c>
      <c r="D210" s="1">
        <f>'PR-RAS'!E214</f>
        <v>18770.09</v>
      </c>
      <c r="E210" s="1">
        <v>0</v>
      </c>
      <c r="F210" s="1">
        <v>0</v>
      </c>
      <c r="G210" s="2">
        <f t="shared" si="0"/>
        <v>10743.141309999999</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392717.14</v>
      </c>
      <c r="E211" s="1">
        <v>0</v>
      </c>
      <c r="F211" s="1">
        <v>0</v>
      </c>
      <c r="G211" s="2">
        <f t="shared" si="0"/>
        <v>164941.19880000001</v>
      </c>
      <c r="H211" s="2">
        <f t="shared" si="1"/>
        <v>0.14000000001396984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392717.14</v>
      </c>
      <c r="E219" s="1">
        <v>0</v>
      </c>
      <c r="F219" s="1">
        <v>0</v>
      </c>
      <c r="G219" s="2">
        <f t="shared" si="0"/>
        <v>171224.67303999999</v>
      </c>
      <c r="H219" s="2">
        <f t="shared" si="1"/>
        <v>0.14000000001396984</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41432370.060000002</v>
      </c>
      <c r="D220" s="1">
        <f>'PR-RAS'!E224</f>
        <v>45103955.469999999</v>
      </c>
      <c r="E220" s="1">
        <v>0</v>
      </c>
      <c r="F220" s="1">
        <v>0</v>
      </c>
      <c r="G220" s="2">
        <f t="shared" si="0"/>
        <v>28829221.539000001</v>
      </c>
      <c r="H220" s="2">
        <f t="shared" si="1"/>
        <v>0.5300000011920929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41011348</v>
      </c>
      <c r="D227" s="1">
        <f>'PR-RAS'!E231</f>
        <v>41011348</v>
      </c>
      <c r="E227" s="1">
        <v>0</v>
      </c>
      <c r="F227" s="1">
        <v>0</v>
      </c>
      <c r="G227" s="2">
        <f t="shared" si="0"/>
        <v>27805693.944000002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41011348</v>
      </c>
      <c r="D228" s="1">
        <f>'PR-RAS'!E232</f>
        <v>41011348</v>
      </c>
      <c r="E228" s="1">
        <v>0</v>
      </c>
      <c r="F228" s="1">
        <v>0</v>
      </c>
      <c r="G228" s="2">
        <f t="shared" si="0"/>
        <v>27928727.988000002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4021787.81</v>
      </c>
      <c r="E240" s="1">
        <v>0</v>
      </c>
      <c r="F240" s="1">
        <v>0</v>
      </c>
      <c r="G240" s="2">
        <f t="shared" si="0"/>
        <v>1922414.5731799998</v>
      </c>
      <c r="H240" s="2">
        <f t="shared" si="1"/>
        <v>0.18999999994412065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4021787.81</v>
      </c>
      <c r="E241" s="1">
        <v>0</v>
      </c>
      <c r="F241" s="1">
        <v>0</v>
      </c>
      <c r="G241" s="2">
        <f t="shared" si="0"/>
        <v>1930458.1487999998</v>
      </c>
      <c r="H241" s="2">
        <f t="shared" si="1"/>
        <v>0.18999999994412065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421022.06</v>
      </c>
      <c r="D243" s="1">
        <f>'PR-RAS'!E247</f>
        <v>70819.66</v>
      </c>
      <c r="E243" s="1">
        <v>0</v>
      </c>
      <c r="F243" s="1">
        <v>0</v>
      </c>
      <c r="G243" s="2">
        <f t="shared" si="0"/>
        <v>136164.05395999999</v>
      </c>
      <c r="H243" s="2">
        <f t="shared" si="1"/>
        <v>0.39999999999417923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357686.87</v>
      </c>
      <c r="D244" s="1">
        <f>'PR-RAS'!E248</f>
        <v>70819.66</v>
      </c>
      <c r="E244" s="1">
        <v>0</v>
      </c>
      <c r="F244" s="1">
        <v>0</v>
      </c>
      <c r="G244" s="2">
        <f t="shared" si="0"/>
        <v>121336.26416999999</v>
      </c>
      <c r="H244" s="2">
        <f t="shared" si="1"/>
        <v>0.47000000000116415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63335.19</v>
      </c>
      <c r="D245" s="1">
        <f>'PR-RAS'!E249</f>
        <v>0</v>
      </c>
      <c r="E245" s="1">
        <v>0</v>
      </c>
      <c r="F245" s="1">
        <v>0</v>
      </c>
      <c r="G245" s="2">
        <f t="shared" si="0"/>
        <v>15453.78636</v>
      </c>
      <c r="H245" s="2">
        <f t="shared" si="1"/>
        <v>0.19000000000232831</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1478462.06</v>
      </c>
      <c r="D248" s="1">
        <f>'PR-RAS'!E252</f>
        <v>1721345.7</v>
      </c>
      <c r="E248" s="1">
        <v>0</v>
      </c>
      <c r="F248" s="1">
        <v>0</v>
      </c>
      <c r="G248" s="2">
        <f t="shared" si="0"/>
        <v>1215524.9046199999</v>
      </c>
      <c r="H248" s="2">
        <f t="shared" si="1"/>
        <v>0.36000000010244548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1478462.06</v>
      </c>
      <c r="D255" s="1">
        <f>'PR-RAS'!E259</f>
        <v>1721345.7</v>
      </c>
      <c r="E255" s="1">
        <v>0</v>
      </c>
      <c r="F255" s="1">
        <v>0</v>
      </c>
      <c r="G255" s="2">
        <f t="shared" si="0"/>
        <v>1249972.97884</v>
      </c>
      <c r="H255" s="2">
        <f t="shared" si="1"/>
        <v>0.36000000010244548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1478462.06</v>
      </c>
      <c r="D256" s="1">
        <f>'PR-RAS'!E260</f>
        <v>1721345.7</v>
      </c>
      <c r="E256" s="1">
        <v>0</v>
      </c>
      <c r="F256" s="1">
        <v>0</v>
      </c>
      <c r="G256" s="2">
        <f t="shared" si="0"/>
        <v>1254894.1322999999</v>
      </c>
      <c r="H256" s="2">
        <f t="shared" si="1"/>
        <v>0.36000000010244548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1753675.25</v>
      </c>
      <c r="D259" s="1">
        <f>'PR-RAS'!E263</f>
        <v>1666192.34</v>
      </c>
      <c r="E259" s="1">
        <v>0</v>
      </c>
      <c r="F259" s="1">
        <v>0</v>
      </c>
      <c r="G259" s="2">
        <f t="shared" si="0"/>
        <v>1312203.4619400001</v>
      </c>
      <c r="H259" s="2">
        <f t="shared" si="1"/>
        <v>0.59000000008381903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1682201.33</v>
      </c>
      <c r="D260" s="1">
        <f>'PR-RAS'!E264</f>
        <v>1583804.11</v>
      </c>
      <c r="E260" s="1">
        <v>0</v>
      </c>
      <c r="F260" s="1">
        <v>0</v>
      </c>
      <c r="G260" s="2">
        <f t="shared" si="0"/>
        <v>1256100.6734500001</v>
      </c>
      <c r="H260" s="2">
        <f t="shared" si="1"/>
        <v>0.44000000017695129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1682201.33</v>
      </c>
      <c r="D261" s="1">
        <f>'PR-RAS'!E265</f>
        <v>1583804.11</v>
      </c>
      <c r="E261" s="1">
        <v>0</v>
      </c>
      <c r="F261" s="1">
        <v>0</v>
      </c>
      <c r="G261" s="2">
        <f t="shared" si="0"/>
        <v>1260950.4830000002</v>
      </c>
      <c r="H261" s="2">
        <f t="shared" si="1"/>
        <v>0.44000000017695129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71473.919999999998</v>
      </c>
      <c r="D269" s="1">
        <f>'PR-RAS'!E273</f>
        <v>82388.23</v>
      </c>
      <c r="E269" s="1">
        <v>0</v>
      </c>
      <c r="F269" s="1">
        <v>0</v>
      </c>
      <c r="G269" s="2">
        <f t="shared" si="8"/>
        <v>63315.101840000003</v>
      </c>
      <c r="H269" s="2">
        <f t="shared" si="9"/>
        <v>0.30999999999767169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71473.919999999998</v>
      </c>
      <c r="D270" s="1">
        <f>'PR-RAS'!E274</f>
        <v>79968.23</v>
      </c>
      <c r="E270" s="1">
        <v>0</v>
      </c>
      <c r="F270" s="1">
        <v>0</v>
      </c>
      <c r="G270" s="2">
        <f t="shared" si="8"/>
        <v>62249.392220000002</v>
      </c>
      <c r="H270" s="2">
        <f t="shared" si="9"/>
        <v>0.30999999999767169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2420</v>
      </c>
      <c r="E274" s="1">
        <v>0</v>
      </c>
      <c r="F274" s="1">
        <v>0</v>
      </c>
      <c r="G274" s="2">
        <f t="shared" si="8"/>
        <v>1321.3200000000002</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1046610.41</v>
      </c>
      <c r="D281" s="1">
        <f>'PR-RAS'!E285</f>
        <v>1123205.6100000001</v>
      </c>
      <c r="E281" s="1">
        <v>0</v>
      </c>
      <c r="F281" s="1">
        <v>0</v>
      </c>
      <c r="G281" s="2">
        <f t="shared" si="8"/>
        <v>922046.05640000023</v>
      </c>
      <c r="H281" s="2">
        <f t="shared" si="9"/>
        <v>0.79999999993015081</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1123205.6100000001</v>
      </c>
      <c r="D282" s="1">
        <f>'PR-RAS'!E286</f>
        <v>1570267.32</v>
      </c>
      <c r="E282" s="1">
        <v>0</v>
      </c>
      <c r="F282" s="1">
        <v>0</v>
      </c>
      <c r="G282" s="2">
        <f t="shared" si="8"/>
        <v>1198111.0102500001</v>
      </c>
      <c r="H282" s="2">
        <f t="shared" si="9"/>
        <v>0.7099999999627471</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76595.20000000007</v>
      </c>
      <c r="D283" s="1">
        <f>'PR-RAS'!E287</f>
        <v>447061.70999999996</v>
      </c>
      <c r="E283" s="1">
        <v>0</v>
      </c>
      <c r="F283" s="1">
        <v>0</v>
      </c>
      <c r="G283" s="2">
        <f t="shared" si="8"/>
        <v>273742.65083999996</v>
      </c>
      <c r="H283" s="2">
        <f t="shared" si="9"/>
        <v>0.4900000001071021</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495521916.89000005</v>
      </c>
      <c r="D285" s="1">
        <f>'PR-RAS'!E289</f>
        <v>630400489.43000019</v>
      </c>
      <c r="E285" s="1">
        <v>0</v>
      </c>
      <c r="F285" s="1">
        <v>0</v>
      </c>
      <c r="G285" s="2">
        <f t="shared" si="8"/>
        <v>498795702.39300007</v>
      </c>
      <c r="H285" s="2">
        <f t="shared" si="9"/>
        <v>0.54000014066696167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54054555.209999979</v>
      </c>
      <c r="D286" s="1">
        <f>'PR-RAS'!E290</f>
        <v>56169275.029999733</v>
      </c>
      <c r="E286" s="1">
        <v>0</v>
      </c>
      <c r="F286" s="1">
        <v>0</v>
      </c>
      <c r="G286" s="2">
        <f t="shared" si="8"/>
        <v>47422035.001949839</v>
      </c>
      <c r="H286" s="2">
        <f t="shared" si="9"/>
        <v>0.23999971151351929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1417190.61</v>
      </c>
      <c r="D289" s="1">
        <f>'PR-RAS'!E293</f>
        <v>6468534.3700000001</v>
      </c>
      <c r="E289" s="1">
        <v>0</v>
      </c>
      <c r="F289" s="1">
        <v>0</v>
      </c>
      <c r="G289" s="2">
        <f t="shared" si="8"/>
        <v>4134026.6927999994</v>
      </c>
      <c r="H289" s="2">
        <f t="shared" si="9"/>
        <v>0.76000000000931323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47573427.219999999</v>
      </c>
      <c r="D290" s="1">
        <f>'PR-RAS'!E294</f>
        <v>53509154.520000003</v>
      </c>
      <c r="E290" s="1">
        <v>0</v>
      </c>
      <c r="F290" s="1">
        <v>0</v>
      </c>
      <c r="G290" s="2">
        <f t="shared" si="8"/>
        <v>44677011.779139996</v>
      </c>
      <c r="H290" s="2">
        <f t="shared" si="9"/>
        <v>0.69999999552965164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421794.49</v>
      </c>
      <c r="D291" s="1">
        <f>'PR-RAS'!E295</f>
        <v>410060.33</v>
      </c>
      <c r="E291" s="1">
        <v>0</v>
      </c>
      <c r="F291" s="1">
        <v>0</v>
      </c>
      <c r="G291" s="2">
        <f t="shared" si="8"/>
        <v>360155.39349999995</v>
      </c>
      <c r="H291" s="2">
        <f t="shared" si="9"/>
        <v>0.82000000000698492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44635.72</v>
      </c>
      <c r="D293" s="1">
        <f>'PR-RAS'!E298</f>
        <v>19265.740000000002</v>
      </c>
      <c r="E293" s="1">
        <v>0</v>
      </c>
      <c r="F293" s="1">
        <v>0</v>
      </c>
      <c r="G293" s="2">
        <f t="shared" si="8"/>
        <v>24284.822400000001</v>
      </c>
      <c r="H293" s="2">
        <f t="shared" si="9"/>
        <v>0.53999999999723514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44635.72</v>
      </c>
      <c r="D306" s="1">
        <f>'PR-RAS'!E311</f>
        <v>19265.740000000002</v>
      </c>
      <c r="E306" s="1">
        <v>0</v>
      </c>
      <c r="F306" s="1">
        <v>0</v>
      </c>
      <c r="G306" s="2">
        <f t="shared" si="8"/>
        <v>25365.996000000003</v>
      </c>
      <c r="H306" s="2">
        <f t="shared" si="9"/>
        <v>0.53999999999723514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14199.43</v>
      </c>
      <c r="D321" s="1">
        <f>'PR-RAS'!E326</f>
        <v>154</v>
      </c>
      <c r="E321" s="1">
        <v>0</v>
      </c>
      <c r="F321" s="1">
        <v>0</v>
      </c>
      <c r="G321" s="2">
        <f t="shared" si="8"/>
        <v>4642.3775999999998</v>
      </c>
      <c r="H321" s="2">
        <f t="shared" si="9"/>
        <v>0.43000000000029104</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14199.43</v>
      </c>
      <c r="D322" s="1">
        <f>'PR-RAS'!E327</f>
        <v>154</v>
      </c>
      <c r="E322" s="1">
        <v>0</v>
      </c>
      <c r="F322" s="1">
        <v>0</v>
      </c>
      <c r="G322" s="2">
        <f t="shared" si="8"/>
        <v>4656.8850300000004</v>
      </c>
      <c r="H322" s="2">
        <f t="shared" si="9"/>
        <v>0.43000000000029104</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30436.29</v>
      </c>
      <c r="D331" s="1">
        <f>'PR-RAS'!E336</f>
        <v>19111.740000000002</v>
      </c>
      <c r="E331" s="1">
        <v>0</v>
      </c>
      <c r="F331" s="1">
        <v>0</v>
      </c>
      <c r="G331" s="2">
        <f t="shared" si="8"/>
        <v>22657.724100000003</v>
      </c>
      <c r="H331" s="2">
        <f t="shared" si="9"/>
        <v>0.5499999999992724</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30436.29</v>
      </c>
      <c r="D333" s="1">
        <f>'PR-RAS'!E338</f>
        <v>19111.740000000002</v>
      </c>
      <c r="E333" s="1">
        <v>0</v>
      </c>
      <c r="F333" s="1">
        <v>0</v>
      </c>
      <c r="G333" s="2">
        <f t="shared" si="8"/>
        <v>22795.043640000004</v>
      </c>
      <c r="H333" s="2">
        <f t="shared" si="9"/>
        <v>0.5499999999992724</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63448694.899999999</v>
      </c>
      <c r="D345" s="1">
        <f>'PR-RAS'!E350</f>
        <v>54336190.730000004</v>
      </c>
      <c r="E345" s="1">
        <v>0</v>
      </c>
      <c r="F345" s="1">
        <v>0</v>
      </c>
      <c r="G345" s="2">
        <f t="shared" si="8"/>
        <v>59209650.267839998</v>
      </c>
      <c r="H345" s="2">
        <f t="shared" si="9"/>
        <v>0.36999999731779099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1670958.4500000002</v>
      </c>
      <c r="D346" s="1">
        <f>'PR-RAS'!E351</f>
        <v>5264510.3499999996</v>
      </c>
      <c r="E346" s="1">
        <v>0</v>
      </c>
      <c r="F346" s="1">
        <v>0</v>
      </c>
      <c r="G346" s="2">
        <f t="shared" si="8"/>
        <v>4208992.8067499995</v>
      </c>
      <c r="H346" s="2">
        <f t="shared" si="9"/>
        <v>0.79999999981373549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1670958.4500000002</v>
      </c>
      <c r="D351" s="1">
        <f>'PR-RAS'!E356</f>
        <v>5264510.3499999996</v>
      </c>
      <c r="E351" s="1">
        <v>0</v>
      </c>
      <c r="F351" s="1">
        <v>0</v>
      </c>
      <c r="G351" s="2">
        <f t="shared" si="8"/>
        <v>4269992.7024999997</v>
      </c>
      <c r="H351" s="2">
        <f t="shared" si="9"/>
        <v>0.79999999981373549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1634169.87</v>
      </c>
      <c r="D354" s="1">
        <f>'PR-RAS'!E359</f>
        <v>5264510.3499999996</v>
      </c>
      <c r="E354" s="1">
        <v>0</v>
      </c>
      <c r="F354" s="1">
        <v>0</v>
      </c>
      <c r="G354" s="2">
        <f t="shared" si="8"/>
        <v>4293606.2712099999</v>
      </c>
      <c r="H354" s="2">
        <f t="shared" si="9"/>
        <v>0.47999999951571226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36788.58</v>
      </c>
      <c r="D355" s="1">
        <f>'PR-RAS'!E360</f>
        <v>0</v>
      </c>
      <c r="E355" s="1">
        <v>0</v>
      </c>
      <c r="F355" s="1">
        <v>0</v>
      </c>
      <c r="G355" s="2">
        <f t="shared" si="8"/>
        <v>13023.15732</v>
      </c>
      <c r="H355" s="2">
        <f t="shared" si="9"/>
        <v>0.41999999999825377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12788564.949999999</v>
      </c>
      <c r="D358" s="1">
        <f>'PR-RAS'!E363</f>
        <v>16413849.620000001</v>
      </c>
      <c r="E358" s="1">
        <v>0</v>
      </c>
      <c r="F358" s="1">
        <v>0</v>
      </c>
      <c r="G358" s="2">
        <f t="shared" si="8"/>
        <v>16285006.315829998</v>
      </c>
      <c r="H358" s="2">
        <f t="shared" si="9"/>
        <v>0.42999999970197678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78571.62</v>
      </c>
      <c r="D359" s="1">
        <f>'PR-RAS'!E364</f>
        <v>10437.5</v>
      </c>
      <c r="E359" s="1">
        <v>0</v>
      </c>
      <c r="F359" s="1">
        <v>0</v>
      </c>
      <c r="G359" s="2">
        <f t="shared" si="8"/>
        <v>35601.88996</v>
      </c>
      <c r="H359" s="2">
        <f t="shared" si="9"/>
        <v>0.88000000000465661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71669.58</v>
      </c>
      <c r="D361" s="1">
        <f>'PR-RAS'!E366</f>
        <v>5000</v>
      </c>
      <c r="E361" s="1">
        <v>0</v>
      </c>
      <c r="F361" s="1">
        <v>0</v>
      </c>
      <c r="G361" s="2">
        <f t="shared" si="8"/>
        <v>29401.0488</v>
      </c>
      <c r="H361" s="2">
        <f t="shared" si="9"/>
        <v>0.41999999999825377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6902.04</v>
      </c>
      <c r="D363" s="1">
        <f>'PR-RAS'!E368</f>
        <v>5437.5</v>
      </c>
      <c r="E363" s="1">
        <v>0</v>
      </c>
      <c r="F363" s="1">
        <v>0</v>
      </c>
      <c r="G363" s="2">
        <f t="shared" si="8"/>
        <v>6435.2884800000002</v>
      </c>
      <c r="H363" s="2">
        <f t="shared" si="9"/>
        <v>0.53999999999996362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7441455.2599999998</v>
      </c>
      <c r="D364" s="1">
        <f>'PR-RAS'!E369</f>
        <v>8313246.5200000005</v>
      </c>
      <c r="E364" s="1">
        <v>0</v>
      </c>
      <c r="F364" s="1">
        <v>0</v>
      </c>
      <c r="G364" s="2">
        <f t="shared" si="8"/>
        <v>8736665.2328999992</v>
      </c>
      <c r="H364" s="2">
        <f t="shared" si="9"/>
        <v>0.73999999929219484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4966175.26</v>
      </c>
      <c r="D365" s="1">
        <f>'PR-RAS'!E370</f>
        <v>5214179.82</v>
      </c>
      <c r="E365" s="1">
        <v>0</v>
      </c>
      <c r="F365" s="1">
        <v>0</v>
      </c>
      <c r="G365" s="2">
        <f t="shared" si="8"/>
        <v>5603610.7035999997</v>
      </c>
      <c r="H365" s="2">
        <f t="shared" si="9"/>
        <v>0.43999999947845936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238226.43</v>
      </c>
      <c r="D366" s="1">
        <f>'PR-RAS'!E371</f>
        <v>193373.26</v>
      </c>
      <c r="E366" s="1">
        <v>0</v>
      </c>
      <c r="F366" s="1">
        <v>0</v>
      </c>
      <c r="G366" s="2">
        <f t="shared" si="8"/>
        <v>228115.12674999997</v>
      </c>
      <c r="H366" s="2">
        <f t="shared" si="9"/>
        <v>0.69000000000232831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691228.92</v>
      </c>
      <c r="D367" s="1">
        <f>'PR-RAS'!E372</f>
        <v>891290.61</v>
      </c>
      <c r="E367" s="1">
        <v>0</v>
      </c>
      <c r="F367" s="1">
        <v>0</v>
      </c>
      <c r="G367" s="2">
        <f t="shared" si="8"/>
        <v>905414.51124000002</v>
      </c>
      <c r="H367" s="2">
        <f t="shared" si="9"/>
        <v>0.46999999997206032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387471.02</v>
      </c>
      <c r="D368" s="1">
        <f>'PR-RAS'!E373</f>
        <v>36167.360000000001</v>
      </c>
      <c r="E368" s="1">
        <v>0</v>
      </c>
      <c r="F368" s="1">
        <v>0</v>
      </c>
      <c r="G368" s="2">
        <f t="shared" si="8"/>
        <v>168748.70658</v>
      </c>
      <c r="H368" s="2">
        <f t="shared" si="9"/>
        <v>0.38000000001920853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728933.04</v>
      </c>
      <c r="D369" s="1">
        <f>'PR-RAS'!E374</f>
        <v>510815.3</v>
      </c>
      <c r="E369" s="1">
        <v>0</v>
      </c>
      <c r="F369" s="1">
        <v>0</v>
      </c>
      <c r="G369" s="2">
        <f t="shared" si="8"/>
        <v>644207.41952</v>
      </c>
      <c r="H369" s="2">
        <f t="shared" si="9"/>
        <v>0.34000000002561137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3995.98</v>
      </c>
      <c r="D370" s="1">
        <f>'PR-RAS'!E375</f>
        <v>20159.41</v>
      </c>
      <c r="E370" s="1">
        <v>0</v>
      </c>
      <c r="F370" s="1">
        <v>0</v>
      </c>
      <c r="G370" s="2">
        <f t="shared" si="8"/>
        <v>16352.1612</v>
      </c>
      <c r="H370" s="2">
        <f t="shared" si="9"/>
        <v>0.42999999999983629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425424.61</v>
      </c>
      <c r="D371" s="1">
        <f>'PR-RAS'!E376</f>
        <v>1447260.76</v>
      </c>
      <c r="E371" s="1">
        <v>0</v>
      </c>
      <c r="F371" s="1">
        <v>0</v>
      </c>
      <c r="G371" s="2">
        <f t="shared" si="8"/>
        <v>1228380.0681</v>
      </c>
      <c r="H371" s="2">
        <f t="shared" si="9"/>
        <v>0.63000000000465661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902231.69</v>
      </c>
      <c r="D373" s="1">
        <f>'PR-RAS'!E378</f>
        <v>1819542.55</v>
      </c>
      <c r="E373" s="1">
        <v>0</v>
      </c>
      <c r="F373" s="1">
        <v>0</v>
      </c>
      <c r="G373" s="2">
        <f t="shared" si="8"/>
        <v>1689369.8458799999</v>
      </c>
      <c r="H373" s="2">
        <f t="shared" si="9"/>
        <v>0.76000000000931323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902231.69</v>
      </c>
      <c r="D374" s="1">
        <f>'PR-RAS'!E379</f>
        <v>1819542.55</v>
      </c>
      <c r="E374" s="1">
        <v>0</v>
      </c>
      <c r="F374" s="1">
        <v>0</v>
      </c>
      <c r="G374" s="2">
        <f t="shared" si="8"/>
        <v>1693911.16267</v>
      </c>
      <c r="H374" s="2">
        <f t="shared" si="9"/>
        <v>0.76000000000931323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168.27</v>
      </c>
      <c r="D378" s="1">
        <f>'PR-RAS'!E383</f>
        <v>1898.01</v>
      </c>
      <c r="E378" s="1">
        <v>0</v>
      </c>
      <c r="F378" s="1">
        <v>0</v>
      </c>
      <c r="G378" s="2">
        <f t="shared" si="8"/>
        <v>1494.5373299999999</v>
      </c>
      <c r="H378" s="2">
        <f t="shared" si="9"/>
        <v>0.28000000000000114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168.27</v>
      </c>
      <c r="D379" s="1">
        <f>'PR-RAS'!E384</f>
        <v>1898.01</v>
      </c>
      <c r="E379" s="1">
        <v>0</v>
      </c>
      <c r="F379" s="1">
        <v>0</v>
      </c>
      <c r="G379" s="2">
        <f t="shared" si="8"/>
        <v>1498.50162</v>
      </c>
      <c r="H379" s="2">
        <f t="shared" si="9"/>
        <v>0.28000000000000114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4625.3099999999995</v>
      </c>
      <c r="D383" s="1">
        <f>'PR-RAS'!E388</f>
        <v>2700</v>
      </c>
      <c r="E383" s="1">
        <v>0</v>
      </c>
      <c r="F383" s="1">
        <v>0</v>
      </c>
      <c r="G383" s="2">
        <f t="shared" si="8"/>
        <v>3829.66842</v>
      </c>
      <c r="H383" s="2">
        <f t="shared" si="9"/>
        <v>0.30999999999949068</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1091</v>
      </c>
      <c r="D384" s="1">
        <f>'PR-RAS'!E389</f>
        <v>0</v>
      </c>
      <c r="E384" s="1">
        <v>0</v>
      </c>
      <c r="F384" s="1">
        <v>0</v>
      </c>
      <c r="G384" s="2">
        <f t="shared" si="8"/>
        <v>417.85300000000001</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3534.31</v>
      </c>
      <c r="D385" s="1">
        <f>'PR-RAS'!E390</f>
        <v>2700</v>
      </c>
      <c r="E385" s="1">
        <v>0</v>
      </c>
      <c r="F385" s="1">
        <v>0</v>
      </c>
      <c r="G385" s="2">
        <f t="shared" si="8"/>
        <v>3430.77504</v>
      </c>
      <c r="H385" s="2">
        <f t="shared" si="9"/>
        <v>0.30999999999994543</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4361512.8</v>
      </c>
      <c r="D386" s="1">
        <f>'PR-RAS'!E391</f>
        <v>6266025.04</v>
      </c>
      <c r="E386" s="1">
        <v>0</v>
      </c>
      <c r="F386" s="1">
        <v>0</v>
      </c>
      <c r="G386" s="2">
        <f t="shared" si="8"/>
        <v>6504021.7088000001</v>
      </c>
      <c r="H386" s="2">
        <f t="shared" si="9"/>
        <v>0.24000000022351742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4330709.55</v>
      </c>
      <c r="D388" s="1">
        <f>'PR-RAS'!E393</f>
        <v>6253250.04</v>
      </c>
      <c r="E388" s="1">
        <v>0</v>
      </c>
      <c r="F388" s="1">
        <v>0</v>
      </c>
      <c r="G388" s="2">
        <f t="shared" si="8"/>
        <v>6516000.1268099993</v>
      </c>
      <c r="H388" s="2">
        <f t="shared" si="9"/>
        <v>0.49000000022351742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30803.25</v>
      </c>
      <c r="D390" s="1">
        <f>'PR-RAS'!E395</f>
        <v>12775</v>
      </c>
      <c r="E390" s="1">
        <v>0</v>
      </c>
      <c r="F390" s="1">
        <v>0</v>
      </c>
      <c r="G390" s="2">
        <f t="shared" si="8"/>
        <v>21921.414250000002</v>
      </c>
      <c r="H390" s="2">
        <f t="shared" si="9"/>
        <v>0.25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106.79</v>
      </c>
      <c r="D391" s="1">
        <f>'PR-RAS'!E396</f>
        <v>0</v>
      </c>
      <c r="E391" s="1">
        <v>0</v>
      </c>
      <c r="F391" s="1">
        <v>0</v>
      </c>
      <c r="G391" s="2">
        <f t="shared" si="8"/>
        <v>41.648100000000007</v>
      </c>
      <c r="H391" s="2">
        <f t="shared" si="9"/>
        <v>0.20999999999999375</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106.79</v>
      </c>
      <c r="D392" s="1">
        <f>'PR-RAS'!E397</f>
        <v>0</v>
      </c>
      <c r="E392" s="1">
        <v>0</v>
      </c>
      <c r="F392" s="1">
        <v>0</v>
      </c>
      <c r="G392" s="2">
        <f t="shared" si="8"/>
        <v>41.754890000000003</v>
      </c>
      <c r="H392" s="2">
        <f t="shared" si="9"/>
        <v>0.20999999999999375</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106.79</v>
      </c>
      <c r="D394" s="1">
        <f>'PR-RAS'!E399</f>
        <v>0</v>
      </c>
      <c r="E394" s="1">
        <v>0</v>
      </c>
      <c r="F394" s="1">
        <v>0</v>
      </c>
      <c r="G394" s="2">
        <f t="shared" si="8"/>
        <v>41.968470000000003</v>
      </c>
      <c r="H394" s="2">
        <f t="shared" si="9"/>
        <v>0.20999999999999375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48989064.710000001</v>
      </c>
      <c r="D397" s="1">
        <f>'PR-RAS'!E402</f>
        <v>32657830.760000002</v>
      </c>
      <c r="E397" s="1">
        <v>0</v>
      </c>
      <c r="F397" s="1">
        <v>0</v>
      </c>
      <c r="G397" s="2">
        <f t="shared" si="8"/>
        <v>45264671.587080002</v>
      </c>
      <c r="H397" s="2">
        <f t="shared" si="9"/>
        <v>0.5299999974668026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48974792.07</v>
      </c>
      <c r="D398" s="1">
        <f>'PR-RAS'!E403</f>
        <v>32645866.120000001</v>
      </c>
      <c r="E398" s="1">
        <v>0</v>
      </c>
      <c r="F398" s="1">
        <v>0</v>
      </c>
      <c r="G398" s="2">
        <f t="shared" si="8"/>
        <v>45363810.151070006</v>
      </c>
      <c r="H398" s="2">
        <f t="shared" si="9"/>
        <v>0.19000000134110451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6222.63</v>
      </c>
      <c r="D399" s="1">
        <f>'PR-RAS'!E404</f>
        <v>6925.18</v>
      </c>
      <c r="E399" s="1">
        <v>0</v>
      </c>
      <c r="F399" s="1">
        <v>0</v>
      </c>
      <c r="G399" s="2">
        <f t="shared" si="8"/>
        <v>7989.0500200000015</v>
      </c>
      <c r="H399" s="2">
        <f t="shared" si="9"/>
        <v>0.5500000000001819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7575.94</v>
      </c>
      <c r="D400" s="1">
        <f>'PR-RAS'!E405</f>
        <v>4918.6400000000003</v>
      </c>
      <c r="E400" s="1">
        <v>0</v>
      </c>
      <c r="F400" s="1">
        <v>0</v>
      </c>
      <c r="G400" s="2">
        <f t="shared" si="8"/>
        <v>6947.874780000001</v>
      </c>
      <c r="H400" s="2">
        <f t="shared" si="9"/>
        <v>0.42000000000007276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474.07</v>
      </c>
      <c r="D401" s="1">
        <f>'PR-RAS'!E406</f>
        <v>120.82</v>
      </c>
      <c r="E401" s="1">
        <v>0</v>
      </c>
      <c r="F401" s="1">
        <v>0</v>
      </c>
      <c r="G401" s="2">
        <f t="shared" si="8"/>
        <v>286.28400000000005</v>
      </c>
      <c r="H401" s="2">
        <f t="shared" si="9"/>
        <v>0.25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63404059.18</v>
      </c>
      <c r="D403" s="1">
        <f>'PR-RAS'!E408</f>
        <v>54316924.990000002</v>
      </c>
      <c r="E403" s="1">
        <v>0</v>
      </c>
      <c r="F403" s="1">
        <v>0</v>
      </c>
      <c r="G403" s="2">
        <f t="shared" si="8"/>
        <v>69159239.482319996</v>
      </c>
      <c r="H403" s="2">
        <f t="shared" si="9"/>
        <v>0.18999999761581421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1683307.26</v>
      </c>
      <c r="D405" s="1">
        <f>'PR-RAS'!E410</f>
        <v>9776263.25</v>
      </c>
      <c r="E405" s="1">
        <v>0</v>
      </c>
      <c r="F405" s="1">
        <v>0</v>
      </c>
      <c r="G405" s="2">
        <f t="shared" si="8"/>
        <v>8579276.8390400019</v>
      </c>
      <c r="H405" s="2">
        <f t="shared" si="9"/>
        <v>0.51000000000931323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228500.82</v>
      </c>
      <c r="D406" s="1">
        <f>'PR-RAS'!E411</f>
        <v>22103.56</v>
      </c>
      <c r="E406" s="1">
        <v>0</v>
      </c>
      <c r="F406" s="1">
        <v>0</v>
      </c>
      <c r="G406" s="2">
        <f t="shared" si="8"/>
        <v>110446.71570000002</v>
      </c>
      <c r="H406" s="2">
        <f t="shared" si="9"/>
        <v>0.61999999999170541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549621107.82000005</v>
      </c>
      <c r="D407" s="1">
        <f>'PR-RAS'!E412</f>
        <v>686589030.19999993</v>
      </c>
      <c r="E407" s="1">
        <v>0</v>
      </c>
      <c r="F407" s="1">
        <v>0</v>
      </c>
      <c r="G407" s="2">
        <f t="shared" si="8"/>
        <v>780656462.29732001</v>
      </c>
      <c r="H407" s="2">
        <f t="shared" si="9"/>
        <v>0.37999987602233887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558970611.79000008</v>
      </c>
      <c r="D408" s="1">
        <f>'PR-RAS'!E413</f>
        <v>684736680.16000021</v>
      </c>
      <c r="E408" s="1">
        <v>0</v>
      </c>
      <c r="F408" s="1">
        <v>0</v>
      </c>
      <c r="G408" s="2">
        <f t="shared" si="8"/>
        <v>784876696.64877021</v>
      </c>
      <c r="H408" s="2">
        <f t="shared" si="9"/>
        <v>0.37000012397766113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1852350.0399997234</v>
      </c>
      <c r="E409" s="1">
        <v>0</v>
      </c>
      <c r="F409" s="1">
        <v>0</v>
      </c>
      <c r="G409" s="2">
        <f t="shared" si="8"/>
        <v>1511517.6326397741</v>
      </c>
      <c r="H409" s="2">
        <f t="shared" si="9"/>
        <v>3.9999723434448242E-2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9349503.9700000286</v>
      </c>
      <c r="D410" s="1">
        <f>'PR-RAS'!E415</f>
        <v>0</v>
      </c>
      <c r="E410" s="1">
        <v>0</v>
      </c>
      <c r="F410" s="1">
        <v>0</v>
      </c>
      <c r="G410" s="2">
        <f t="shared" si="8"/>
        <v>3823947.1237300113</v>
      </c>
      <c r="H410" s="2">
        <f t="shared" si="9"/>
        <v>2.9999971389770508E-2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3100497.87</v>
      </c>
      <c r="D412" s="1">
        <f>'PR-RAS'!E417</f>
        <v>16244797.620000001</v>
      </c>
      <c r="E412" s="1">
        <v>0</v>
      </c>
      <c r="F412" s="1">
        <v>0</v>
      </c>
      <c r="G412" s="2">
        <f t="shared" si="8"/>
        <v>14627528.268209999</v>
      </c>
      <c r="H412" s="2">
        <f t="shared" si="9"/>
        <v>0.50999999884516001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47801928.039999999</v>
      </c>
      <c r="D413" s="1">
        <f>'PR-RAS'!E418</f>
        <v>53531258.080000006</v>
      </c>
      <c r="E413" s="1">
        <v>0</v>
      </c>
      <c r="F413" s="1">
        <v>0</v>
      </c>
      <c r="G413" s="2">
        <f t="shared" si="8"/>
        <v>63804151.010400005</v>
      </c>
      <c r="H413" s="2">
        <f t="shared" si="9"/>
        <v>0.12000000476837158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14258719.410000002</v>
      </c>
      <c r="D414" s="1">
        <f>'PR-RAS'!E420</f>
        <v>790375.05</v>
      </c>
      <c r="E414" s="1">
        <v>0</v>
      </c>
      <c r="F414" s="1">
        <v>0</v>
      </c>
      <c r="G414" s="2">
        <f t="shared" si="8"/>
        <v>6541700.9076300003</v>
      </c>
      <c r="H414" s="2">
        <f t="shared" si="9"/>
        <v>0.46000000205822289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14258719.410000002</v>
      </c>
      <c r="D478" s="1">
        <f>'PR-RAS'!E484</f>
        <v>790375.05</v>
      </c>
      <c r="E478" s="1">
        <v>0</v>
      </c>
      <c r="F478" s="1">
        <v>0</v>
      </c>
      <c r="G478" s="2">
        <f t="shared" si="8"/>
        <v>7555426.9562700009</v>
      </c>
      <c r="H478" s="2">
        <f t="shared" si="9"/>
        <v>0.46000000205822289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13744294.960000001</v>
      </c>
      <c r="D479" s="1">
        <f>'PR-RAS'!E485</f>
        <v>0</v>
      </c>
      <c r="E479" s="1">
        <v>0</v>
      </c>
      <c r="F479" s="1">
        <v>0</v>
      </c>
      <c r="G479" s="2">
        <f t="shared" si="8"/>
        <v>6569772.9908800004</v>
      </c>
      <c r="H479" s="2">
        <f t="shared" si="9"/>
        <v>3.9999999105930328E-2</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13744294.960000001</v>
      </c>
      <c r="D480" s="1">
        <f>'PR-RAS'!E486</f>
        <v>0</v>
      </c>
      <c r="E480" s="1">
        <v>0</v>
      </c>
      <c r="F480" s="1">
        <v>0</v>
      </c>
      <c r="G480" s="2">
        <f t="shared" si="8"/>
        <v>6583517.28584</v>
      </c>
      <c r="H480" s="2">
        <f t="shared" si="9"/>
        <v>3.9999999105930328E-2</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453812.65</v>
      </c>
      <c r="D489" s="1">
        <f>'PR-RAS'!E495</f>
        <v>700795.5</v>
      </c>
      <c r="E489" s="1">
        <v>0</v>
      </c>
      <c r="F489" s="1">
        <v>0</v>
      </c>
      <c r="G489" s="2">
        <f t="shared" si="8"/>
        <v>905436.98119999992</v>
      </c>
      <c r="H489" s="2">
        <f t="shared" si="9"/>
        <v>0.84999999997671694</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203399.11</v>
      </c>
      <c r="D490" s="1">
        <f>'PR-RAS'!E496</f>
        <v>389151.37</v>
      </c>
      <c r="E490" s="1">
        <v>0</v>
      </c>
      <c r="F490" s="1">
        <v>0</v>
      </c>
      <c r="G490" s="2">
        <f t="shared" si="8"/>
        <v>480052.20464999997</v>
      </c>
      <c r="H490" s="2">
        <f t="shared" si="9"/>
        <v>0.47999999998137355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250413.54</v>
      </c>
      <c r="D492" s="1">
        <f>'PR-RAS'!E498</f>
        <v>311644.13</v>
      </c>
      <c r="E492" s="1">
        <v>0</v>
      </c>
      <c r="F492" s="1">
        <v>0</v>
      </c>
      <c r="G492" s="2">
        <f t="shared" si="8"/>
        <v>428987.58380000002</v>
      </c>
      <c r="H492" s="2">
        <f t="shared" si="9"/>
        <v>0.58999999999650754</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60611.8</v>
      </c>
      <c r="D496" s="1">
        <f>'PR-RAS'!E502</f>
        <v>89579.55</v>
      </c>
      <c r="E496" s="1">
        <v>0</v>
      </c>
      <c r="F496" s="1">
        <v>0</v>
      </c>
      <c r="G496" s="2">
        <f t="shared" si="8"/>
        <v>118686.59550000001</v>
      </c>
      <c r="H496" s="2">
        <f t="shared" si="9"/>
        <v>0.64999999999417923</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60611.8</v>
      </c>
      <c r="D497" s="1">
        <f>'PR-RAS'!E503</f>
        <v>89579.55</v>
      </c>
      <c r="E497" s="1">
        <v>0</v>
      </c>
      <c r="F497" s="1">
        <v>0</v>
      </c>
      <c r="G497" s="2">
        <f t="shared" si="8"/>
        <v>118926.36640000001</v>
      </c>
      <c r="H497" s="2">
        <f t="shared" si="9"/>
        <v>0.64999999999417923</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643042.03</v>
      </c>
      <c r="D522" s="1">
        <f>'PR-RAS'!E528</f>
        <v>706406.91999999993</v>
      </c>
      <c r="E522" s="1">
        <v>0</v>
      </c>
      <c r="F522" s="1">
        <v>0</v>
      </c>
      <c r="G522" s="2">
        <f t="shared" ref="G522:G809" si="10">(B522/1000)*(C522*1+D522*2)</f>
        <v>1071100.90827</v>
      </c>
      <c r="H522" s="2">
        <f t="shared" ref="H522:H809" si="11">ABS(C522-ROUND(C522,0))+ABS(D522-ROUND(D522,0))</f>
        <v>0.11000000010244548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643042.03</v>
      </c>
      <c r="D587" s="1">
        <f>'PR-RAS'!E593</f>
        <v>706406.91999999993</v>
      </c>
      <c r="E587" s="1">
        <v>0</v>
      </c>
      <c r="F587" s="1">
        <v>0</v>
      </c>
      <c r="G587" s="2">
        <f t="shared" si="10"/>
        <v>1204731.5398199998</v>
      </c>
      <c r="H587" s="2">
        <f t="shared" si="11"/>
        <v>0.11000000010244548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620220.85</v>
      </c>
      <c r="D599" s="1">
        <f>'PR-RAS'!E605</f>
        <v>676159.89999999991</v>
      </c>
      <c r="E599" s="1">
        <v>0</v>
      </c>
      <c r="F599" s="1">
        <v>0</v>
      </c>
      <c r="G599" s="2">
        <f t="shared" si="10"/>
        <v>1179579.3086999999</v>
      </c>
      <c r="H599" s="2">
        <f t="shared" si="11"/>
        <v>0.25000000011641532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372579.08</v>
      </c>
      <c r="D600" s="1">
        <f>'PR-RAS'!E606</f>
        <v>412557.11</v>
      </c>
      <c r="E600" s="1">
        <v>0</v>
      </c>
      <c r="F600" s="1">
        <v>0</v>
      </c>
      <c r="G600" s="2">
        <f t="shared" si="10"/>
        <v>717418.28670000006</v>
      </c>
      <c r="H600" s="2">
        <f t="shared" si="11"/>
        <v>0.19000000000232831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247641.77</v>
      </c>
      <c r="D602" s="1">
        <f>'PR-RAS'!E608</f>
        <v>263602.78999999998</v>
      </c>
      <c r="E602" s="1">
        <v>0</v>
      </c>
      <c r="F602" s="1">
        <v>0</v>
      </c>
      <c r="G602" s="2">
        <f t="shared" si="10"/>
        <v>465683.25734999997</v>
      </c>
      <c r="H602" s="2">
        <f t="shared" si="11"/>
        <v>0.44000000003143214</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22821.18</v>
      </c>
      <c r="D606" s="1">
        <f>'PR-RAS'!E612</f>
        <v>30247.02</v>
      </c>
      <c r="E606" s="1">
        <v>0</v>
      </c>
      <c r="F606" s="1">
        <v>0</v>
      </c>
      <c r="G606" s="2">
        <f t="shared" si="10"/>
        <v>50405.708099999996</v>
      </c>
      <c r="H606" s="2">
        <f t="shared" si="11"/>
        <v>0.2000000000007276</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22821.18</v>
      </c>
      <c r="D607" s="1">
        <f>'PR-RAS'!E613</f>
        <v>30247.02</v>
      </c>
      <c r="E607" s="1">
        <v>0</v>
      </c>
      <c r="F607" s="1">
        <v>0</v>
      </c>
      <c r="G607" s="2">
        <f t="shared" si="10"/>
        <v>50489.02332</v>
      </c>
      <c r="H607" s="2">
        <f t="shared" si="11"/>
        <v>0.2000000000007276</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13615677.380000003</v>
      </c>
      <c r="D629" s="1">
        <f>'PR-RAS'!E635</f>
        <v>83968.130000000121</v>
      </c>
      <c r="E629" s="1">
        <v>0</v>
      </c>
      <c r="F629" s="1">
        <v>0</v>
      </c>
      <c r="G629" s="2">
        <f t="shared" si="10"/>
        <v>8656109.3659200016</v>
      </c>
      <c r="H629" s="2">
        <f t="shared" si="11"/>
        <v>0.51000000280328095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663796.80000000005</v>
      </c>
      <c r="D631" s="1">
        <f>'PR-RAS'!E637</f>
        <v>14207923.300000001</v>
      </c>
      <c r="E631" s="1">
        <v>0</v>
      </c>
      <c r="F631" s="1">
        <v>0</v>
      </c>
      <c r="G631" s="2">
        <f t="shared" si="10"/>
        <v>18320175.342</v>
      </c>
      <c r="H631" s="2">
        <f t="shared" si="11"/>
        <v>0.50000000069849193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563879827.23000002</v>
      </c>
      <c r="D633" s="1">
        <f>'PR-RAS'!E639</f>
        <v>687379405.24999988</v>
      </c>
      <c r="E633" s="1">
        <v>0</v>
      </c>
      <c r="F633" s="1">
        <v>0</v>
      </c>
      <c r="G633" s="2">
        <f t="shared" si="10"/>
        <v>1225219619.0453598</v>
      </c>
      <c r="H633" s="2">
        <f t="shared" si="11"/>
        <v>0.47999989986419678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559613653.82000005</v>
      </c>
      <c r="D634" s="1">
        <f>'PR-RAS'!E640</f>
        <v>685443087.08000016</v>
      </c>
      <c r="E634" s="1">
        <v>0</v>
      </c>
      <c r="F634" s="1">
        <v>0</v>
      </c>
      <c r="G634" s="2">
        <f t="shared" si="10"/>
        <v>1222006391.1113403</v>
      </c>
      <c r="H634" s="2">
        <f t="shared" si="11"/>
        <v>0.26000010967254639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4266173.4099999666</v>
      </c>
      <c r="D635" s="1">
        <f>'PR-RAS'!E641</f>
        <v>1936318.1699997187</v>
      </c>
      <c r="E635" s="1">
        <v>0</v>
      </c>
      <c r="F635" s="1">
        <v>0</v>
      </c>
      <c r="G635" s="2">
        <f t="shared" si="10"/>
        <v>5160005.381499622</v>
      </c>
      <c r="H635" s="2">
        <f t="shared" si="11"/>
        <v>0.57999968528747559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2436701.0700000003</v>
      </c>
      <c r="D638" s="1">
        <f>'PR-RAS'!E644</f>
        <v>2036874.3200000003</v>
      </c>
      <c r="E638" s="1">
        <v>0</v>
      </c>
      <c r="F638" s="1">
        <v>0</v>
      </c>
      <c r="G638" s="2">
        <f t="shared" si="10"/>
        <v>4147156.4652700005</v>
      </c>
      <c r="H638" s="2">
        <f t="shared" si="11"/>
        <v>0.39000000059604645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1829472.3399999663</v>
      </c>
      <c r="D639" s="1">
        <f>'PR-RAS'!E645</f>
        <v>0</v>
      </c>
      <c r="E639" s="1">
        <v>0</v>
      </c>
      <c r="F639" s="1">
        <v>0</v>
      </c>
      <c r="G639" s="2">
        <f t="shared" si="10"/>
        <v>1167203.3529199786</v>
      </c>
      <c r="H639" s="2">
        <f t="shared" si="11"/>
        <v>0.3399999663233757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100556.15000028163</v>
      </c>
      <c r="E640" s="1">
        <v>0</v>
      </c>
      <c r="F640" s="1">
        <v>0</v>
      </c>
      <c r="G640" s="2">
        <f t="shared" si="10"/>
        <v>128510.75970035992</v>
      </c>
      <c r="H640" s="2">
        <f t="shared" si="11"/>
        <v>0.15000028163194656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32235255.960000001</v>
      </c>
      <c r="D641" s="1">
        <f>'PR-RAS'!E647</f>
        <v>38096509.390000001</v>
      </c>
      <c r="E641" s="1">
        <v>0</v>
      </c>
      <c r="F641" s="1">
        <v>0</v>
      </c>
      <c r="G641" s="2">
        <f t="shared" si="10"/>
        <v>69394095.833600014</v>
      </c>
      <c r="H641" s="2">
        <f t="shared" si="11"/>
        <v>0.42999999970197678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160826640.38</v>
      </c>
      <c r="D642" s="1">
        <f>'PR-RAS'!E649</f>
        <v>180094434.49000001</v>
      </c>
      <c r="E642" s="1">
        <v>0</v>
      </c>
      <c r="F642" s="1">
        <v>0</v>
      </c>
      <c r="G642" s="2">
        <f t="shared" si="10"/>
        <v>333970941.49976003</v>
      </c>
      <c r="H642" s="2">
        <f t="shared" si="11"/>
        <v>0.87000000476837158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964923434.52999997</v>
      </c>
      <c r="D643" s="1">
        <f>'PR-RAS'!E650</f>
        <v>1076847518.76</v>
      </c>
      <c r="E643" s="1">
        <v>0</v>
      </c>
      <c r="F643" s="1">
        <v>0</v>
      </c>
      <c r="G643" s="2">
        <f t="shared" si="10"/>
        <v>2002153059.0561001</v>
      </c>
      <c r="H643" s="2">
        <f t="shared" si="11"/>
        <v>0.71000003814697266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945655640.41999996</v>
      </c>
      <c r="D644" s="1">
        <f>'PR-RAS'!E651</f>
        <v>1076643982.0799999</v>
      </c>
      <c r="E644" s="1">
        <v>0</v>
      </c>
      <c r="F644" s="1">
        <v>0</v>
      </c>
      <c r="G644" s="2">
        <f t="shared" si="10"/>
        <v>1992620737.74494</v>
      </c>
      <c r="H644" s="2">
        <f t="shared" si="11"/>
        <v>0.49999988079071045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180094434.48999989</v>
      </c>
      <c r="D645" s="1">
        <f>'PR-RAS'!E652</f>
        <v>180297971.17000008</v>
      </c>
      <c r="E645" s="1">
        <v>0</v>
      </c>
      <c r="F645" s="1">
        <v>0</v>
      </c>
      <c r="G645" s="2">
        <f t="shared" si="10"/>
        <v>348204602.67852002</v>
      </c>
      <c r="H645" s="2">
        <f t="shared" si="11"/>
        <v>0.65999996662139893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937</v>
      </c>
      <c r="D646" s="1">
        <f>'PR-RAS'!E653</f>
        <v>977</v>
      </c>
      <c r="E646" s="1">
        <v>0</v>
      </c>
      <c r="F646" s="1">
        <v>0</v>
      </c>
      <c r="G646" s="2">
        <f t="shared" si="10"/>
        <v>1864.6950000000002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12478</v>
      </c>
      <c r="D647" s="1">
        <f>'PR-RAS'!E654</f>
        <v>12571</v>
      </c>
      <c r="E647" s="1">
        <v>0</v>
      </c>
      <c r="F647" s="1">
        <v>0</v>
      </c>
      <c r="G647" s="2">
        <f t="shared" si="10"/>
        <v>24302.52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857</v>
      </c>
      <c r="D648" s="1">
        <f>'PR-RAS'!E655</f>
        <v>912</v>
      </c>
      <c r="E648" s="1">
        <v>0</v>
      </c>
      <c r="F648" s="1">
        <v>0</v>
      </c>
      <c r="G648" s="2">
        <f t="shared" si="10"/>
        <v>1734.607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11477</v>
      </c>
      <c r="D649" s="1">
        <f>'PR-RAS'!E656</f>
        <v>11628</v>
      </c>
      <c r="E649" s="1">
        <v>0</v>
      </c>
      <c r="F649" s="1">
        <v>0</v>
      </c>
      <c r="G649" s="2">
        <f t="shared" si="10"/>
        <v>22506.984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400</v>
      </c>
      <c r="D654" s="1">
        <f>'PR-RAS'!E661</f>
        <v>84.8</v>
      </c>
      <c r="E654" s="1">
        <v>0</v>
      </c>
      <c r="F654" s="1">
        <v>0</v>
      </c>
      <c r="G654" s="2">
        <f t="shared" si="10"/>
        <v>371.94880000000001</v>
      </c>
      <c r="H654" s="2">
        <f t="shared" si="11"/>
        <v>0.20000000000000284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1353.77</v>
      </c>
      <c r="D656" s="1">
        <f>'PR-RAS'!E663</f>
        <v>0</v>
      </c>
      <c r="E656" s="1">
        <v>0</v>
      </c>
      <c r="F656" s="1">
        <v>0</v>
      </c>
      <c r="G656" s="2">
        <f t="shared" si="10"/>
        <v>886.71935000000008</v>
      </c>
      <c r="H656" s="2">
        <f t="shared" si="11"/>
        <v>0.23000000000001819</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70000</v>
      </c>
      <c r="E659" s="1">
        <v>0</v>
      </c>
      <c r="F659" s="1">
        <v>0</v>
      </c>
      <c r="G659" s="2">
        <f t="shared" si="10"/>
        <v>92120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3195.2</v>
      </c>
      <c r="E663" s="1">
        <v>0</v>
      </c>
      <c r="F663" s="1">
        <v>0</v>
      </c>
      <c r="G663" s="2">
        <f t="shared" si="10"/>
        <v>4230.4448000000002</v>
      </c>
      <c r="H663" s="2">
        <f t="shared" si="11"/>
        <v>0.1999999999998181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288778.15999999997</v>
      </c>
      <c r="D669" s="1">
        <f>'PR-RAS'!E676</f>
        <v>389163.12</v>
      </c>
      <c r="E669" s="1">
        <v>0</v>
      </c>
      <c r="F669" s="1">
        <v>0</v>
      </c>
      <c r="G669" s="2">
        <f t="shared" si="10"/>
        <v>712825.73919999995</v>
      </c>
      <c r="H669" s="2">
        <f t="shared" si="11"/>
        <v>0.27999999996973202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61183.82</v>
      </c>
      <c r="D671" s="1">
        <f>'PR-RAS'!E678</f>
        <v>52747.13</v>
      </c>
      <c r="E671" s="1">
        <v>0</v>
      </c>
      <c r="F671" s="1">
        <v>0</v>
      </c>
      <c r="G671" s="2">
        <f t="shared" si="10"/>
        <v>111674.31359999999</v>
      </c>
      <c r="H671" s="2">
        <f t="shared" si="11"/>
        <v>0.30999999999767169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94890.99</v>
      </c>
      <c r="D703" s="1">
        <f>'PR-RAS'!E710</f>
        <v>168919.32</v>
      </c>
      <c r="E703" s="1">
        <v>0</v>
      </c>
      <c r="F703" s="1">
        <v>0</v>
      </c>
      <c r="G703" s="2">
        <f t="shared" si="10"/>
        <v>303776.20026000001</v>
      </c>
      <c r="H703" s="2">
        <f t="shared" si="11"/>
        <v>0.33000000000174623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45359.59</v>
      </c>
      <c r="D705" s="1">
        <f>'PR-RAS'!E712</f>
        <v>34554.910000000003</v>
      </c>
      <c r="E705" s="1">
        <v>0</v>
      </c>
      <c r="F705" s="1">
        <v>0</v>
      </c>
      <c r="G705" s="2">
        <f t="shared" si="10"/>
        <v>80586.464639999991</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1330304.03</v>
      </c>
      <c r="D709" s="1">
        <f>'PR-RAS'!E716</f>
        <v>1831427.25</v>
      </c>
      <c r="E709" s="1">
        <v>0</v>
      </c>
      <c r="F709" s="1">
        <v>0</v>
      </c>
      <c r="G709" s="2">
        <f t="shared" si="10"/>
        <v>3535156.23924</v>
      </c>
      <c r="H709" s="2">
        <f t="shared" si="11"/>
        <v>0.28000000002793968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699739.37</v>
      </c>
      <c r="D710" s="1">
        <f>'PR-RAS'!E717</f>
        <v>602998.51</v>
      </c>
      <c r="E710" s="1">
        <v>0</v>
      </c>
      <c r="F710" s="1">
        <v>0</v>
      </c>
      <c r="G710" s="2">
        <f t="shared" si="10"/>
        <v>1351167.10051</v>
      </c>
      <c r="H710" s="2">
        <f t="shared" si="11"/>
        <v>0.85999999998603016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9490515.7599999998</v>
      </c>
      <c r="D711" s="1">
        <f>'PR-RAS'!E718</f>
        <v>10051237.939999999</v>
      </c>
      <c r="E711" s="1">
        <v>0</v>
      </c>
      <c r="F711" s="1">
        <v>0</v>
      </c>
      <c r="G711" s="2">
        <f t="shared" si="10"/>
        <v>21011024.064399999</v>
      </c>
      <c r="H711" s="2">
        <f t="shared" si="11"/>
        <v>0.30000000074505806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971.59</v>
      </c>
      <c r="D712" s="1">
        <f>'PR-RAS'!E719</f>
        <v>5810.83</v>
      </c>
      <c r="E712" s="1">
        <v>0</v>
      </c>
      <c r="F712" s="1">
        <v>0</v>
      </c>
      <c r="G712" s="2">
        <f t="shared" si="10"/>
        <v>8953.8007500000003</v>
      </c>
      <c r="H712" s="2">
        <f t="shared" si="11"/>
        <v>0.58000000000004093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707728.99</v>
      </c>
      <c r="D713" s="1">
        <f>'PR-RAS'!E720</f>
        <v>506310.54</v>
      </c>
      <c r="E713" s="1">
        <v>0</v>
      </c>
      <c r="F713" s="1">
        <v>0</v>
      </c>
      <c r="G713" s="2">
        <f t="shared" si="10"/>
        <v>1224889.2498399997</v>
      </c>
      <c r="H713" s="2">
        <f t="shared" si="11"/>
        <v>0.47000000003026798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44900.42</v>
      </c>
      <c r="D714" s="1">
        <f>'PR-RAS'!E721</f>
        <v>64339.97</v>
      </c>
      <c r="E714" s="1">
        <v>0</v>
      </c>
      <c r="F714" s="1">
        <v>0</v>
      </c>
      <c r="G714" s="2">
        <f t="shared" si="10"/>
        <v>123762.79667999998</v>
      </c>
      <c r="H714" s="2">
        <f t="shared" si="11"/>
        <v>0.44999999999708962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1377615.79</v>
      </c>
      <c r="D715" s="1">
        <f>'PR-RAS'!E722</f>
        <v>1809918.98</v>
      </c>
      <c r="E715" s="1">
        <v>0</v>
      </c>
      <c r="F715" s="1">
        <v>0</v>
      </c>
      <c r="G715" s="2">
        <f t="shared" si="10"/>
        <v>3568181.9775</v>
      </c>
      <c r="H715" s="2">
        <f t="shared" si="11"/>
        <v>0.22999999998137355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1884140.24</v>
      </c>
      <c r="D716" s="1">
        <f>'PR-RAS'!E723</f>
        <v>3443502.3</v>
      </c>
      <c r="E716" s="1">
        <v>0</v>
      </c>
      <c r="F716" s="1">
        <v>0</v>
      </c>
      <c r="G716" s="2">
        <f t="shared" si="10"/>
        <v>6271368.5605999995</v>
      </c>
      <c r="H716" s="2">
        <f t="shared" si="11"/>
        <v>0.53999999980442226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350420.52</v>
      </c>
      <c r="D717" s="1">
        <f>'PR-RAS'!E724</f>
        <v>326263.53999999998</v>
      </c>
      <c r="E717" s="1">
        <v>0</v>
      </c>
      <c r="F717" s="1">
        <v>0</v>
      </c>
      <c r="G717" s="2">
        <f t="shared" si="10"/>
        <v>718110.48159999994</v>
      </c>
      <c r="H717" s="2">
        <f t="shared" si="11"/>
        <v>0.94000000000232831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504666.61</v>
      </c>
      <c r="D718" s="1">
        <f>'PR-RAS'!E725</f>
        <v>445449.75</v>
      </c>
      <c r="E718" s="1">
        <v>0</v>
      </c>
      <c r="F718" s="1">
        <v>0</v>
      </c>
      <c r="G718" s="2">
        <f t="shared" si="10"/>
        <v>1000620.9008699999</v>
      </c>
      <c r="H718" s="2">
        <f t="shared" si="11"/>
        <v>0.64000000001396984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777236.87</v>
      </c>
      <c r="D719" s="1">
        <f>'PR-RAS'!E726</f>
        <v>794239.86</v>
      </c>
      <c r="E719" s="1">
        <v>0</v>
      </c>
      <c r="F719" s="1">
        <v>0</v>
      </c>
      <c r="G719" s="2">
        <f t="shared" si="10"/>
        <v>1698584.5116199998</v>
      </c>
      <c r="H719" s="2">
        <f t="shared" si="11"/>
        <v>0.27000000001862645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451.74</v>
      </c>
      <c r="D735" s="1">
        <f>'PR-RAS'!E742</f>
        <v>0</v>
      </c>
      <c r="E735" s="1">
        <v>0</v>
      </c>
      <c r="F735" s="1">
        <v>0</v>
      </c>
      <c r="G735" s="2">
        <f t="shared" si="10"/>
        <v>331.57715999999999</v>
      </c>
      <c r="H735" s="2">
        <f t="shared" si="11"/>
        <v>0.25999999999999091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87394</v>
      </c>
      <c r="D741" s="1">
        <f>'PR-RAS'!E748</f>
        <v>92569.43</v>
      </c>
      <c r="E741" s="1">
        <v>0</v>
      </c>
      <c r="F741" s="1">
        <v>0</v>
      </c>
      <c r="G741" s="2">
        <f t="shared" si="10"/>
        <v>201674.31639999998</v>
      </c>
      <c r="H741" s="2">
        <f t="shared" si="11"/>
        <v>0.42999999999301508</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41011348</v>
      </c>
      <c r="D755" s="1">
        <f>'PR-RAS'!E762</f>
        <v>41011348</v>
      </c>
      <c r="E755" s="1">
        <v>0</v>
      </c>
      <c r="F755" s="1">
        <v>0</v>
      </c>
      <c r="G755" s="2">
        <f t="shared" si="10"/>
        <v>92767669.175999999</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4021787.81</v>
      </c>
      <c r="E790" s="1">
        <v>0</v>
      </c>
      <c r="F790" s="1">
        <v>0</v>
      </c>
      <c r="G790" s="2">
        <f t="shared" si="10"/>
        <v>6346381.1641800003</v>
      </c>
      <c r="H790" s="2">
        <f t="shared" si="11"/>
        <v>0.18999999994412065</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19415.39</v>
      </c>
      <c r="D809" s="1">
        <f>'PR-RAS'!E816</f>
        <v>25558.6</v>
      </c>
      <c r="E809" s="1">
        <v>0</v>
      </c>
      <c r="F809" s="1">
        <v>0</v>
      </c>
      <c r="G809" s="2">
        <f t="shared" si="10"/>
        <v>56990.332719999999</v>
      </c>
      <c r="H809" s="2">
        <f t="shared" si="11"/>
        <v>0.79000000000087311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9803.7099999999991</v>
      </c>
      <c r="D812" s="1">
        <f>'PR-RAS'!E819</f>
        <v>15499.4</v>
      </c>
      <c r="E812" s="1">
        <v>0</v>
      </c>
      <c r="F812" s="1">
        <v>0</v>
      </c>
      <c r="G812" s="2">
        <f t="shared" si="18"/>
        <v>33090.835609999995</v>
      </c>
      <c r="H812" s="2">
        <f t="shared" si="19"/>
        <v>0.69000000000050932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1032001.02</v>
      </c>
      <c r="D813" s="1">
        <f>'PR-RAS'!E820</f>
        <v>886615.36</v>
      </c>
      <c r="E813" s="1">
        <v>0</v>
      </c>
      <c r="F813" s="1">
        <v>0</v>
      </c>
      <c r="G813" s="2">
        <f t="shared" si="18"/>
        <v>2277848.1728800004</v>
      </c>
      <c r="H813" s="2">
        <f t="shared" si="19"/>
        <v>0.38000000000465661</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417241.94</v>
      </c>
      <c r="D816" s="1">
        <f>'PR-RAS'!E823</f>
        <v>793672.34</v>
      </c>
      <c r="E816" s="1">
        <v>0</v>
      </c>
      <c r="F816" s="1">
        <v>0</v>
      </c>
      <c r="G816" s="2">
        <f t="shared" si="18"/>
        <v>1633738.0952999997</v>
      </c>
      <c r="H816" s="2">
        <f t="shared" si="19"/>
        <v>0.3999999999650754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13744294.960000001</v>
      </c>
      <c r="D867" s="1">
        <f>'PR-RAS'!E874</f>
        <v>0</v>
      </c>
      <c r="E867" s="1">
        <v>0</v>
      </c>
      <c r="F867" s="1">
        <v>0</v>
      </c>
      <c r="G867" s="2">
        <f t="shared" si="18"/>
        <v>11902559.435360001</v>
      </c>
      <c r="H867" s="2">
        <f t="shared" si="19"/>
        <v>3.9999999105930328E-2</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25969</v>
      </c>
      <c r="D878" s="1">
        <f>'PR-RAS'!E885</f>
        <v>0</v>
      </c>
      <c r="E878" s="1">
        <v>0</v>
      </c>
      <c r="F878" s="1">
        <v>0</v>
      </c>
      <c r="G878" s="2">
        <f t="shared" si="18"/>
        <v>22774.812999999998</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154525.10999999999</v>
      </c>
      <c r="D880" s="1">
        <f>'PR-RAS'!E887</f>
        <v>389151.37</v>
      </c>
      <c r="E880" s="1">
        <v>0</v>
      </c>
      <c r="F880" s="1">
        <v>0</v>
      </c>
      <c r="G880" s="2">
        <f t="shared" si="18"/>
        <v>819955.68015000003</v>
      </c>
      <c r="H880" s="2">
        <f t="shared" si="19"/>
        <v>0.47999999998137355</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229494.54</v>
      </c>
      <c r="D883" s="1">
        <f>'PR-RAS'!E890</f>
        <v>311644.13</v>
      </c>
      <c r="E883" s="1">
        <v>0</v>
      </c>
      <c r="F883" s="1">
        <v>0</v>
      </c>
      <c r="G883" s="2">
        <f t="shared" si="18"/>
        <v>752154.42960000003</v>
      </c>
      <c r="H883" s="2">
        <f t="shared" si="19"/>
        <v>0.58999999999650754</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60611.8</v>
      </c>
      <c r="D890" s="1">
        <f>'PR-RAS'!E897</f>
        <v>0</v>
      </c>
      <c r="E890" s="1">
        <v>0</v>
      </c>
      <c r="F890" s="1">
        <v>0</v>
      </c>
      <c r="G890" s="2">
        <f t="shared" si="18"/>
        <v>53883.890200000002</v>
      </c>
      <c r="H890" s="2">
        <f t="shared" si="19"/>
        <v>0.19999999999708962</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372453.14</v>
      </c>
      <c r="D948" s="1">
        <f>'PR-RAS'!E955</f>
        <v>408100.03</v>
      </c>
      <c r="E948" s="1">
        <v>0</v>
      </c>
      <c r="F948" s="1">
        <v>0</v>
      </c>
      <c r="G948" s="2">
        <f t="shared" si="18"/>
        <v>1125654.5804000001</v>
      </c>
      <c r="H948" s="2">
        <f t="shared" si="19"/>
        <v>0.17000000004190952</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247641.77</v>
      </c>
      <c r="D951" s="1">
        <f>'PR-RAS'!E958</f>
        <v>263253.01</v>
      </c>
      <c r="E951" s="1">
        <v>0</v>
      </c>
      <c r="F951" s="1">
        <v>0</v>
      </c>
      <c r="G951" s="2">
        <f t="shared" si="18"/>
        <v>735440.40049999999</v>
      </c>
      <c r="H951" s="2">
        <f t="shared" si="19"/>
        <v>0.2400000000197906</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22821.18</v>
      </c>
      <c r="D958" s="1">
        <f>'PR-RAS'!E965</f>
        <v>30247.02</v>
      </c>
      <c r="E958" s="1">
        <v>0</v>
      </c>
      <c r="F958" s="1">
        <v>0</v>
      </c>
      <c r="G958" s="2">
        <f t="shared" si="18"/>
        <v>79732.665540000002</v>
      </c>
      <c r="H958" s="2">
        <f t="shared" si="19"/>
        <v>0.2000000000007276</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536248.57999999996</v>
      </c>
      <c r="D978" s="1">
        <f>'PR-RAS'!E987</f>
        <v>429879.8</v>
      </c>
      <c r="E978" s="1">
        <v>0</v>
      </c>
      <c r="F978" s="1">
        <v>0</v>
      </c>
      <c r="G978" s="2">
        <f t="shared" si="18"/>
        <v>1363899.99186</v>
      </c>
      <c r="H978" s="2">
        <f t="shared" si="19"/>
        <v>0.62000000005355105</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27115.17</v>
      </c>
      <c r="D979" s="1">
        <f>'PR-RAS'!E988</f>
        <v>19033.12</v>
      </c>
      <c r="E979" s="1">
        <v>0</v>
      </c>
      <c r="F979" s="1">
        <v>0</v>
      </c>
      <c r="G979" s="2">
        <f t="shared" si="18"/>
        <v>63747.418979999995</v>
      </c>
      <c r="H979" s="2">
        <f t="shared" si="19"/>
        <v>0.28999999999723514</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3489.09</v>
      </c>
      <c r="D980" s="1">
        <f>'PR-RAS'!E989</f>
        <v>0</v>
      </c>
      <c r="E980" s="1">
        <v>0</v>
      </c>
      <c r="F980" s="1">
        <v>0</v>
      </c>
      <c r="G980" s="2">
        <f t="shared" si="18"/>
        <v>3415.8191099999999</v>
      </c>
      <c r="H980" s="2">
        <f t="shared" si="19"/>
        <v>9.0000000000145519E-2</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594350343.72000003</v>
      </c>
      <c r="D984" s="6">
        <f>BILANCA!E6</f>
        <v>673239316.21000004</v>
      </c>
      <c r="E984" s="6">
        <v>0</v>
      </c>
      <c r="F984" s="6">
        <v>0</v>
      </c>
      <c r="G984" s="7">
        <f t="shared" ref="G984:G1241" si="22">B984/1000*C984+B984/500*D984</f>
        <v>1940828.9761400002</v>
      </c>
      <c r="H984" s="7">
        <f t="shared" si="19"/>
        <v>0.49000000953674316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316433486.60999995</v>
      </c>
      <c r="D985" s="1">
        <f>BILANCA!E7</f>
        <v>387715341.56999999</v>
      </c>
      <c r="E985" s="1">
        <v>0</v>
      </c>
      <c r="F985" s="1">
        <v>0</v>
      </c>
      <c r="G985" s="2">
        <f t="shared" si="22"/>
        <v>2183728.3394999998</v>
      </c>
      <c r="H985" s="2">
        <f t="shared" si="19"/>
        <v>0.8200000524520874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52915469.710000008</v>
      </c>
      <c r="D986" s="1">
        <f>BILANCA!E8</f>
        <v>62261105.309999995</v>
      </c>
      <c r="E986" s="1">
        <v>0</v>
      </c>
      <c r="F986" s="1">
        <v>0</v>
      </c>
      <c r="G986" s="2">
        <f t="shared" si="22"/>
        <v>532313.04099000001</v>
      </c>
      <c r="H986" s="2">
        <f t="shared" si="19"/>
        <v>0.59999998658895493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39058545.719999999</v>
      </c>
      <c r="D987" s="1">
        <f>BILANCA!E9</f>
        <v>39054391.479999997</v>
      </c>
      <c r="E987" s="1">
        <v>0</v>
      </c>
      <c r="F987" s="1">
        <v>0</v>
      </c>
      <c r="G987" s="2">
        <f t="shared" si="22"/>
        <v>468669.31472000002</v>
      </c>
      <c r="H987" s="2">
        <f t="shared" si="19"/>
        <v>0.75999999791383743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30986173.93</v>
      </c>
      <c r="D988" s="1">
        <f>BILANCA!E10</f>
        <v>69986292.459999993</v>
      </c>
      <c r="E988" s="1">
        <v>0</v>
      </c>
      <c r="F988" s="1">
        <v>0</v>
      </c>
      <c r="G988" s="2">
        <f t="shared" si="22"/>
        <v>854793.79424999992</v>
      </c>
      <c r="H988" s="2">
        <f t="shared" si="19"/>
        <v>0.5299999937415123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17129249.940000001</v>
      </c>
      <c r="D989" s="1">
        <f>BILANCA!E11</f>
        <v>46779578.630000003</v>
      </c>
      <c r="E989" s="1">
        <v>0</v>
      </c>
      <c r="F989" s="1">
        <v>0</v>
      </c>
      <c r="G989" s="2">
        <f t="shared" si="22"/>
        <v>664130.4432000001</v>
      </c>
      <c r="H989" s="2">
        <f t="shared" si="19"/>
        <v>0.42999999597668648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171222928.03999996</v>
      </c>
      <c r="D990" s="1">
        <f>BILANCA!E12</f>
        <v>222550511.83999997</v>
      </c>
      <c r="E990" s="1">
        <v>0</v>
      </c>
      <c r="F990" s="1">
        <v>0</v>
      </c>
      <c r="G990" s="2">
        <f t="shared" si="22"/>
        <v>4314267.6620399999</v>
      </c>
      <c r="H990" s="2">
        <f t="shared" si="19"/>
        <v>0.19999998807907104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148152128.02999997</v>
      </c>
      <c r="D991" s="1">
        <f>BILANCA!E13</f>
        <v>160494669.60999998</v>
      </c>
      <c r="E991" s="1">
        <v>0</v>
      </c>
      <c r="F991" s="1">
        <v>0</v>
      </c>
      <c r="G991" s="2">
        <f t="shared" si="22"/>
        <v>3753131.7379999994</v>
      </c>
      <c r="H991" s="2">
        <f t="shared" si="19"/>
        <v>0.41999998688697815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725503.6</v>
      </c>
      <c r="D992" s="1">
        <f>BILANCA!E14</f>
        <v>725503.6</v>
      </c>
      <c r="E992" s="1">
        <v>0</v>
      </c>
      <c r="F992" s="1">
        <v>0</v>
      </c>
      <c r="G992" s="2">
        <f t="shared" si="22"/>
        <v>19588.597199999997</v>
      </c>
      <c r="H992" s="2">
        <f t="shared" si="19"/>
        <v>0.80000000004656613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237434911.44999999</v>
      </c>
      <c r="D993" s="1">
        <f>BILANCA!E15</f>
        <v>252843648.66999999</v>
      </c>
      <c r="E993" s="1">
        <v>0</v>
      </c>
      <c r="F993" s="1">
        <v>0</v>
      </c>
      <c r="G993" s="2">
        <f t="shared" si="22"/>
        <v>7431222.0878999997</v>
      </c>
      <c r="H993" s="2">
        <f t="shared" si="19"/>
        <v>0.7800000011920929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927080.47</v>
      </c>
      <c r="D994" s="1">
        <f>BILANCA!E16</f>
        <v>982338.28</v>
      </c>
      <c r="E994" s="1">
        <v>0</v>
      </c>
      <c r="F994" s="1">
        <v>0</v>
      </c>
      <c r="G994" s="2">
        <f t="shared" si="22"/>
        <v>31809.32733</v>
      </c>
      <c r="H994" s="2">
        <f t="shared" si="19"/>
        <v>0.75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6430434.5599999996</v>
      </c>
      <c r="D995" s="1">
        <f>BILANCA!E17</f>
        <v>6602556.6299999999</v>
      </c>
      <c r="E995" s="1">
        <v>0</v>
      </c>
      <c r="F995" s="1">
        <v>0</v>
      </c>
      <c r="G995" s="2">
        <f t="shared" si="22"/>
        <v>235626.57384000003</v>
      </c>
      <c r="H995" s="2">
        <f t="shared" si="19"/>
        <v>0.81000000052154064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97365802.049999997</v>
      </c>
      <c r="D996" s="1">
        <f>BILANCA!E18</f>
        <v>100659377.56999999</v>
      </c>
      <c r="E996" s="1">
        <v>0</v>
      </c>
      <c r="F996" s="1">
        <v>0</v>
      </c>
      <c r="G996" s="2">
        <f t="shared" si="22"/>
        <v>3882899.2434699996</v>
      </c>
      <c r="H996" s="2">
        <f t="shared" si="19"/>
        <v>0.48000000417232513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10640189.150000006</v>
      </c>
      <c r="D997" s="1">
        <f>BILANCA!E19</f>
        <v>29923819.749999985</v>
      </c>
      <c r="E997" s="1">
        <v>0</v>
      </c>
      <c r="F997" s="1">
        <v>0</v>
      </c>
      <c r="G997" s="2">
        <f t="shared" si="22"/>
        <v>986829.60109999974</v>
      </c>
      <c r="H997" s="2">
        <f t="shared" si="19"/>
        <v>0.40000002086162567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52651404.990000002</v>
      </c>
      <c r="D998" s="1">
        <f>BILANCA!E20</f>
        <v>96263919.909999996</v>
      </c>
      <c r="E998" s="1">
        <v>0</v>
      </c>
      <c r="F998" s="1">
        <v>0</v>
      </c>
      <c r="G998" s="2">
        <f t="shared" si="22"/>
        <v>3677688.6721499995</v>
      </c>
      <c r="H998" s="2">
        <f t="shared" si="19"/>
        <v>0.10000000149011612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7239344.75</v>
      </c>
      <c r="D999" s="1">
        <f>BILANCA!E21</f>
        <v>8836358.9900000002</v>
      </c>
      <c r="E999" s="1">
        <v>0</v>
      </c>
      <c r="F999" s="1">
        <v>0</v>
      </c>
      <c r="G999" s="2">
        <f t="shared" si="22"/>
        <v>398593.00368000002</v>
      </c>
      <c r="H999" s="2">
        <f t="shared" si="19"/>
        <v>0.25999999977648258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6828654.1500000004</v>
      </c>
      <c r="D1000" s="1">
        <f>BILANCA!E22</f>
        <v>7957588.0599999996</v>
      </c>
      <c r="E1000" s="1">
        <v>0</v>
      </c>
      <c r="F1000" s="1">
        <v>0</v>
      </c>
      <c r="G1000" s="2">
        <f t="shared" si="22"/>
        <v>386645.11459000001</v>
      </c>
      <c r="H1000" s="2">
        <f t="shared" si="19"/>
        <v>0.2099999999627471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1415188.18</v>
      </c>
      <c r="D1001" s="1">
        <f>BILANCA!E23</f>
        <v>1011191.07</v>
      </c>
      <c r="E1001" s="1">
        <v>0</v>
      </c>
      <c r="F1001" s="1">
        <v>0</v>
      </c>
      <c r="G1001" s="2">
        <f t="shared" si="22"/>
        <v>61876.265759999995</v>
      </c>
      <c r="H1001" s="2">
        <f t="shared" si="19"/>
        <v>0.24999999988358468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2854113.39</v>
      </c>
      <c r="D1002" s="1">
        <f>BILANCA!E24</f>
        <v>3293353.4</v>
      </c>
      <c r="E1002" s="1">
        <v>0</v>
      </c>
      <c r="F1002" s="1">
        <v>0</v>
      </c>
      <c r="G1002" s="2">
        <f t="shared" si="22"/>
        <v>179375.58361</v>
      </c>
      <c r="H1002" s="2">
        <f t="shared" si="19"/>
        <v>0.7900000000372529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165823.85999999999</v>
      </c>
      <c r="D1003" s="1">
        <f>BILANCA!E25</f>
        <v>177385.46</v>
      </c>
      <c r="E1003" s="1">
        <v>0</v>
      </c>
      <c r="F1003" s="1">
        <v>0</v>
      </c>
      <c r="G1003" s="2">
        <f t="shared" si="22"/>
        <v>10411.8956</v>
      </c>
      <c r="H1003" s="2">
        <f t="shared" si="19"/>
        <v>0.60000000000582077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9412832.0299999993</v>
      </c>
      <c r="D1004" s="1">
        <f>BILANCA!E26</f>
        <v>10450573.73</v>
      </c>
      <c r="E1004" s="1">
        <v>0</v>
      </c>
      <c r="F1004" s="1">
        <v>0</v>
      </c>
      <c r="G1004" s="2">
        <f t="shared" si="22"/>
        <v>636593.56929000001</v>
      </c>
      <c r="H1004" s="2">
        <f t="shared" si="19"/>
        <v>0.29999999888241291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69927172.200000003</v>
      </c>
      <c r="D1006" s="1">
        <f>BILANCA!E28</f>
        <v>98066550.870000005</v>
      </c>
      <c r="E1006" s="1">
        <v>0</v>
      </c>
      <c r="F1006" s="1">
        <v>0</v>
      </c>
      <c r="G1006" s="2">
        <f t="shared" si="22"/>
        <v>6119386.3006199999</v>
      </c>
      <c r="H1006" s="2">
        <f t="shared" si="19"/>
        <v>0.32999999821186066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3435414.6899999995</v>
      </c>
      <c r="D1007" s="1">
        <f>BILANCA!E29</f>
        <v>3860517.7799999993</v>
      </c>
      <c r="E1007" s="1">
        <v>0</v>
      </c>
      <c r="F1007" s="1">
        <v>0</v>
      </c>
      <c r="G1007" s="2">
        <f t="shared" si="22"/>
        <v>267754.80599999998</v>
      </c>
      <c r="H1007" s="2">
        <f t="shared" si="19"/>
        <v>0.5300000011920929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9411887.2200000007</v>
      </c>
      <c r="D1008" s="1">
        <f>BILANCA!E30</f>
        <v>10697584.16</v>
      </c>
      <c r="E1008" s="1">
        <v>0</v>
      </c>
      <c r="F1008" s="1">
        <v>0</v>
      </c>
      <c r="G1008" s="2">
        <f t="shared" si="22"/>
        <v>770176.3885</v>
      </c>
      <c r="H1008" s="2">
        <f t="shared" si="19"/>
        <v>0.38000000081956387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8638.7800000000007</v>
      </c>
      <c r="D1009" s="1">
        <f>BILANCA!E31</f>
        <v>8638.7800000000007</v>
      </c>
      <c r="E1009" s="1">
        <v>0</v>
      </c>
      <c r="F1009" s="1">
        <v>0</v>
      </c>
      <c r="G1009" s="2">
        <f t="shared" si="22"/>
        <v>673.82483999999999</v>
      </c>
      <c r="H1009" s="2">
        <f t="shared" si="19"/>
        <v>0.43999999999869033</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2090.9299999999998</v>
      </c>
      <c r="D1010" s="1">
        <f>BILANCA!E32</f>
        <v>2090.9299999999998</v>
      </c>
      <c r="E1010" s="1">
        <v>0</v>
      </c>
      <c r="F1010" s="1">
        <v>0</v>
      </c>
      <c r="G1010" s="2">
        <f t="shared" si="22"/>
        <v>169.36533</v>
      </c>
      <c r="H1010" s="2">
        <f t="shared" si="19"/>
        <v>0.14000000000032742</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5987202.2400000002</v>
      </c>
      <c r="D1012" s="1">
        <f>BILANCA!E34</f>
        <v>6847796.0899999999</v>
      </c>
      <c r="E1012" s="1">
        <v>0</v>
      </c>
      <c r="F1012" s="1">
        <v>0</v>
      </c>
      <c r="G1012" s="2">
        <f t="shared" si="22"/>
        <v>570801.03818000003</v>
      </c>
      <c r="H1012" s="2">
        <f t="shared" si="19"/>
        <v>0.33000000007450581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218555.69999999995</v>
      </c>
      <c r="D1013" s="1">
        <f>BILANCA!E35</f>
        <v>205023.59999999992</v>
      </c>
      <c r="E1013" s="1">
        <v>0</v>
      </c>
      <c r="F1013" s="1">
        <v>0</v>
      </c>
      <c r="G1013" s="2">
        <f t="shared" si="22"/>
        <v>18858.086999999992</v>
      </c>
      <c r="H1013" s="2">
        <f t="shared" si="19"/>
        <v>0.70000000012805685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302115.84999999998</v>
      </c>
      <c r="D1014" s="1">
        <f>BILANCA!E36</f>
        <v>435766.72</v>
      </c>
      <c r="E1014" s="1">
        <v>0</v>
      </c>
      <c r="F1014" s="1">
        <v>0</v>
      </c>
      <c r="G1014" s="2">
        <f t="shared" si="22"/>
        <v>36383.127989999994</v>
      </c>
      <c r="H1014" s="2">
        <f t="shared" si="19"/>
        <v>0.43000000005122274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13048.63</v>
      </c>
      <c r="D1015" s="1">
        <f>BILANCA!E37</f>
        <v>13673.49</v>
      </c>
      <c r="E1015" s="1">
        <v>0</v>
      </c>
      <c r="F1015" s="1">
        <v>0</v>
      </c>
      <c r="G1015" s="2">
        <f t="shared" si="22"/>
        <v>1292.6595199999999</v>
      </c>
      <c r="H1015" s="2">
        <f t="shared" si="19"/>
        <v>0.86000000000058208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30991.29</v>
      </c>
      <c r="D1016" s="1">
        <f>BILANCA!E38</f>
        <v>30991.29</v>
      </c>
      <c r="E1016" s="1">
        <v>0</v>
      </c>
      <c r="F1016" s="1">
        <v>0</v>
      </c>
      <c r="G1016" s="2">
        <f t="shared" si="22"/>
        <v>3068.13771</v>
      </c>
      <c r="H1016" s="2">
        <f t="shared" si="19"/>
        <v>0.58000000000174623</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269.19</v>
      </c>
      <c r="D1017" s="1">
        <f>BILANCA!E39</f>
        <v>269.19</v>
      </c>
      <c r="E1017" s="1">
        <v>0</v>
      </c>
      <c r="F1017" s="1">
        <v>0</v>
      </c>
      <c r="G1017" s="2">
        <f t="shared" si="22"/>
        <v>27.457380000000004</v>
      </c>
      <c r="H1017" s="2">
        <f t="shared" si="19"/>
        <v>0.37999999999999545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127869.26</v>
      </c>
      <c r="D1018" s="1">
        <f>BILANCA!E40</f>
        <v>275677.09000000003</v>
      </c>
      <c r="E1018" s="1">
        <v>0</v>
      </c>
      <c r="F1018" s="1">
        <v>0</v>
      </c>
      <c r="G1018" s="2">
        <f t="shared" si="22"/>
        <v>23772.820400000004</v>
      </c>
      <c r="H1018" s="2">
        <f t="shared" si="19"/>
        <v>0.35000000002037268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627240.07999999984</v>
      </c>
      <c r="D1019" s="1">
        <f>BILANCA!E41</f>
        <v>594761.37000000011</v>
      </c>
      <c r="E1019" s="1">
        <v>0</v>
      </c>
      <c r="F1019" s="1">
        <v>0</v>
      </c>
      <c r="G1019" s="2">
        <f t="shared" si="22"/>
        <v>65403.461519999997</v>
      </c>
      <c r="H1019" s="2">
        <f t="shared" si="19"/>
        <v>0.44999999995343387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602192.62</v>
      </c>
      <c r="D1020" s="1">
        <f>BILANCA!E42</f>
        <v>573175.1</v>
      </c>
      <c r="E1020" s="1">
        <v>0</v>
      </c>
      <c r="F1020" s="1">
        <v>0</v>
      </c>
      <c r="G1020" s="2">
        <f t="shared" si="22"/>
        <v>64696.084340000001</v>
      </c>
      <c r="H1020" s="2">
        <f t="shared" si="19"/>
        <v>0.47999999998137355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424411.8</v>
      </c>
      <c r="D1021" s="1">
        <f>BILANCA!E43</f>
        <v>433405.18</v>
      </c>
      <c r="E1021" s="1">
        <v>0</v>
      </c>
      <c r="F1021" s="1">
        <v>0</v>
      </c>
      <c r="G1021" s="2">
        <f t="shared" si="22"/>
        <v>49066.442079999993</v>
      </c>
      <c r="H1021" s="2">
        <f t="shared" si="19"/>
        <v>0.38000000000465661</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399364.34</v>
      </c>
      <c r="D1022" s="1">
        <f>BILANCA!E44</f>
        <v>411818.91</v>
      </c>
      <c r="E1022" s="1">
        <v>0</v>
      </c>
      <c r="F1022" s="1">
        <v>0</v>
      </c>
      <c r="G1022" s="2">
        <f t="shared" si="22"/>
        <v>47697.084239999996</v>
      </c>
      <c r="H1022" s="2">
        <f t="shared" si="19"/>
        <v>0.43000000005122274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8149400.3899999969</v>
      </c>
      <c r="D1023" s="1">
        <f>BILANCA!E45</f>
        <v>27471719.730000004</v>
      </c>
      <c r="E1023" s="1">
        <v>0</v>
      </c>
      <c r="F1023" s="1">
        <v>0</v>
      </c>
      <c r="G1023" s="2">
        <f t="shared" si="22"/>
        <v>2523713.5940000005</v>
      </c>
      <c r="H1023" s="2">
        <f t="shared" si="19"/>
        <v>0.65999999269843102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58437.95</v>
      </c>
      <c r="D1024" s="1">
        <f>BILANCA!E46</f>
        <v>58437.95</v>
      </c>
      <c r="E1024" s="1">
        <v>0</v>
      </c>
      <c r="F1024" s="1">
        <v>0</v>
      </c>
      <c r="G1024" s="2">
        <f t="shared" si="22"/>
        <v>7187.8678500000005</v>
      </c>
      <c r="H1024" s="2">
        <f t="shared" si="19"/>
        <v>0.10000000000582077</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21565486.219999999</v>
      </c>
      <c r="D1025" s="1">
        <f>BILANCA!E47</f>
        <v>63319365.590000004</v>
      </c>
      <c r="E1025" s="1">
        <v>0</v>
      </c>
      <c r="F1025" s="1">
        <v>0</v>
      </c>
      <c r="G1025" s="2">
        <f t="shared" si="22"/>
        <v>6224577.1308000004</v>
      </c>
      <c r="H1025" s="2">
        <f t="shared" si="19"/>
        <v>0.62999999523162842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13402.68</v>
      </c>
      <c r="D1026" s="1">
        <f>BILANCA!E48</f>
        <v>13402.68</v>
      </c>
      <c r="E1026" s="1">
        <v>0</v>
      </c>
      <c r="F1026" s="1">
        <v>0</v>
      </c>
      <c r="G1026" s="2">
        <f t="shared" si="22"/>
        <v>1728.9457200000002</v>
      </c>
      <c r="H1026" s="2">
        <f t="shared" si="19"/>
        <v>0.63999999999941792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3405272.15</v>
      </c>
      <c r="D1027" s="1">
        <f>BILANCA!E49</f>
        <v>3435076.19</v>
      </c>
      <c r="E1027" s="1">
        <v>0</v>
      </c>
      <c r="F1027" s="1">
        <v>0</v>
      </c>
      <c r="G1027" s="2">
        <f t="shared" si="22"/>
        <v>452118.67932</v>
      </c>
      <c r="H1027" s="2">
        <f t="shared" si="19"/>
        <v>0.33999999985098839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16893198.609999999</v>
      </c>
      <c r="D1028" s="1">
        <f>BILANCA!E50</f>
        <v>39354562.68</v>
      </c>
      <c r="E1028" s="1">
        <v>0</v>
      </c>
      <c r="F1028" s="1">
        <v>0</v>
      </c>
      <c r="G1028" s="2">
        <f t="shared" si="22"/>
        <v>4302104.5786499996</v>
      </c>
      <c r="H1028" s="2">
        <f t="shared" si="19"/>
        <v>0.71000000089406967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86491.46</v>
      </c>
      <c r="D1029" s="1">
        <f>BILANCA!E51</f>
        <v>86707.48</v>
      </c>
      <c r="E1029" s="1">
        <v>0</v>
      </c>
      <c r="F1029" s="1">
        <v>0</v>
      </c>
      <c r="G1029" s="2">
        <f t="shared" si="22"/>
        <v>11955.695319999999</v>
      </c>
      <c r="H1029" s="2">
        <f t="shared" si="19"/>
        <v>0.94000000000232831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65933.180000000168</v>
      </c>
      <c r="D1030" s="1">
        <f>BILANCA!E52</f>
        <v>108356.60999999987</v>
      </c>
      <c r="E1030" s="1">
        <v>0</v>
      </c>
      <c r="F1030" s="1">
        <v>0</v>
      </c>
      <c r="G1030" s="2">
        <f t="shared" si="22"/>
        <v>13284.380799999995</v>
      </c>
      <c r="H1030" s="2">
        <f t="shared" si="19"/>
        <v>0.57000000029802322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67721.19</v>
      </c>
      <c r="D1031" s="1">
        <f>BILANCA!E53</f>
        <v>109469.59</v>
      </c>
      <c r="E1031" s="1">
        <v>0</v>
      </c>
      <c r="F1031" s="1">
        <v>0</v>
      </c>
      <c r="G1031" s="2">
        <f t="shared" si="22"/>
        <v>13759.697760000001</v>
      </c>
      <c r="H1031" s="2">
        <f t="shared" si="19"/>
        <v>0.60000000000582077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3608321.18</v>
      </c>
      <c r="D1032" s="1">
        <f>BILANCA!E54</f>
        <v>3937831.91</v>
      </c>
      <c r="E1032" s="1">
        <v>0</v>
      </c>
      <c r="F1032" s="1">
        <v>0</v>
      </c>
      <c r="G1032" s="2">
        <f t="shared" si="22"/>
        <v>562715.26500000001</v>
      </c>
      <c r="H1032" s="2">
        <f t="shared" si="19"/>
        <v>0.27000000001862645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3610109.19</v>
      </c>
      <c r="D1033" s="1">
        <f>BILANCA!E55</f>
        <v>3938944.89</v>
      </c>
      <c r="E1033" s="1">
        <v>0</v>
      </c>
      <c r="F1033" s="1">
        <v>0</v>
      </c>
      <c r="G1033" s="2">
        <f t="shared" si="22"/>
        <v>574399.94850000006</v>
      </c>
      <c r="H1033" s="2">
        <f t="shared" si="19"/>
        <v>0.29999999981373549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88339493.829999998</v>
      </c>
      <c r="D1034" s="1">
        <f>BILANCA!E56</f>
        <v>98352835.789999992</v>
      </c>
      <c r="E1034" s="1">
        <v>0</v>
      </c>
      <c r="F1034" s="1">
        <v>0</v>
      </c>
      <c r="G1034" s="2">
        <f t="shared" si="22"/>
        <v>14537303.435909998</v>
      </c>
      <c r="H1034" s="2">
        <f t="shared" si="19"/>
        <v>0.38000001013278961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75050223.239999995</v>
      </c>
      <c r="D1035" s="1">
        <f>BILANCA!E57</f>
        <v>86681327.099999994</v>
      </c>
      <c r="E1035" s="1">
        <v>0</v>
      </c>
      <c r="F1035" s="1">
        <v>0</v>
      </c>
      <c r="G1035" s="2">
        <f t="shared" si="22"/>
        <v>12917469.626879998</v>
      </c>
      <c r="H1035" s="2">
        <f t="shared" si="19"/>
        <v>0.33999998867511749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8675644.8900000006</v>
      </c>
      <c r="D1036" s="1">
        <f>BILANCA!E58</f>
        <v>4516954.0999999996</v>
      </c>
      <c r="E1036" s="1">
        <v>0</v>
      </c>
      <c r="F1036" s="1">
        <v>0</v>
      </c>
      <c r="G1036" s="2">
        <f t="shared" si="22"/>
        <v>938606.31376999989</v>
      </c>
      <c r="H1036" s="2">
        <f t="shared" si="19"/>
        <v>0.20999999903142452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4613625.7</v>
      </c>
      <c r="D1039" s="1">
        <f>BILANCA!E61</f>
        <v>7154554.5899999999</v>
      </c>
      <c r="E1039" s="1">
        <v>0</v>
      </c>
      <c r="F1039" s="1">
        <v>0</v>
      </c>
      <c r="G1039" s="2">
        <f t="shared" si="22"/>
        <v>1059673.15328</v>
      </c>
      <c r="H1039" s="2">
        <f t="shared" si="19"/>
        <v>0.7099999999627471</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3803170.3900000006</v>
      </c>
      <c r="D1041" s="1">
        <f>BILANCA!E63</f>
        <v>4355824.54</v>
      </c>
      <c r="E1041" s="1">
        <v>0</v>
      </c>
      <c r="F1041" s="1">
        <v>0</v>
      </c>
      <c r="G1041" s="2">
        <f t="shared" si="22"/>
        <v>725859.5292600001</v>
      </c>
      <c r="H1041" s="2">
        <f t="shared" si="19"/>
        <v>0.85000000055879354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2649814.08</v>
      </c>
      <c r="D1042" s="1">
        <f>BILANCA!E64</f>
        <v>2752918.19</v>
      </c>
      <c r="E1042" s="1">
        <v>0</v>
      </c>
      <c r="F1042" s="1">
        <v>0</v>
      </c>
      <c r="G1042" s="2">
        <f t="shared" si="22"/>
        <v>481183.37714</v>
      </c>
      <c r="H1042" s="2">
        <f t="shared" si="19"/>
        <v>0.27000000001862645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1123205.6100000001</v>
      </c>
      <c r="D1043" s="1">
        <f>BILANCA!E65</f>
        <v>1570196.64</v>
      </c>
      <c r="E1043" s="1">
        <v>0</v>
      </c>
      <c r="F1043" s="1">
        <v>0</v>
      </c>
      <c r="G1043" s="2">
        <f t="shared" si="22"/>
        <v>255815.93339999998</v>
      </c>
      <c r="H1043" s="2">
        <f t="shared" si="19"/>
        <v>0.75</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30150.7</v>
      </c>
      <c r="D1045" s="1">
        <f>BILANCA!E67</f>
        <v>32709.71</v>
      </c>
      <c r="E1045" s="1">
        <v>0</v>
      </c>
      <c r="F1045" s="1">
        <v>0</v>
      </c>
      <c r="G1045" s="2">
        <f t="shared" si="22"/>
        <v>5925.3474399999996</v>
      </c>
      <c r="H1045" s="2">
        <f t="shared" si="19"/>
        <v>0.59000000000014552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277916857.11000001</v>
      </c>
      <c r="D1046" s="1">
        <f>BILANCA!E68</f>
        <v>285523974.63999999</v>
      </c>
      <c r="E1046" s="1">
        <v>0</v>
      </c>
      <c r="F1046" s="1">
        <v>0</v>
      </c>
      <c r="G1046" s="2">
        <f t="shared" si="22"/>
        <v>53484782.80257</v>
      </c>
      <c r="H1046" s="2">
        <f t="shared" si="19"/>
        <v>0.47000002861022949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180094434.49000004</v>
      </c>
      <c r="D1047" s="1">
        <f>BILANCA!E69</f>
        <v>180297971.16999999</v>
      </c>
      <c r="E1047" s="1">
        <v>0</v>
      </c>
      <c r="F1047" s="1">
        <v>0</v>
      </c>
      <c r="G1047" s="2">
        <f t="shared" si="22"/>
        <v>34604184.117120005</v>
      </c>
      <c r="H1047" s="2">
        <f t="shared" si="19"/>
        <v>0.6600000262260437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180017071.18000004</v>
      </c>
      <c r="D1048" s="1">
        <f>BILANCA!E70</f>
        <v>180224149.92999998</v>
      </c>
      <c r="E1048" s="1">
        <v>0</v>
      </c>
      <c r="F1048" s="1">
        <v>0</v>
      </c>
      <c r="G1048" s="2">
        <f t="shared" si="22"/>
        <v>35130249.117600001</v>
      </c>
      <c r="H1048" s="2">
        <f t="shared" si="19"/>
        <v>0.25000005960464478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815459.08</v>
      </c>
      <c r="D1049" s="1">
        <f>BILANCA!E71</f>
        <v>1122663.1000000001</v>
      </c>
      <c r="E1049" s="1">
        <v>0</v>
      </c>
      <c r="F1049" s="1">
        <v>0</v>
      </c>
      <c r="G1049" s="2">
        <f t="shared" si="22"/>
        <v>202011.82848000003</v>
      </c>
      <c r="H1049" s="2">
        <f t="shared" si="19"/>
        <v>0.18000000005122274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179198711.11000001</v>
      </c>
      <c r="D1050" s="1">
        <f>BILANCA!E72</f>
        <v>179101486.81999999</v>
      </c>
      <c r="E1050" s="1">
        <v>0</v>
      </c>
      <c r="F1050" s="1">
        <v>0</v>
      </c>
      <c r="G1050" s="2">
        <f t="shared" si="22"/>
        <v>36005912.878250003</v>
      </c>
      <c r="H1050" s="2">
        <f t="shared" si="19"/>
        <v>0.29000002145767212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2873.52</v>
      </c>
      <c r="D1051" s="1">
        <f>BILANCA!E73</f>
        <v>0</v>
      </c>
      <c r="E1051" s="1">
        <v>0</v>
      </c>
      <c r="F1051" s="1">
        <v>0</v>
      </c>
      <c r="G1051" s="2">
        <f t="shared" si="22"/>
        <v>195.39936</v>
      </c>
      <c r="H1051" s="2">
        <f t="shared" si="19"/>
        <v>0.48000000000001819</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27.47</v>
      </c>
      <c r="D1052" s="1">
        <f>BILANCA!E74</f>
        <v>0.01</v>
      </c>
      <c r="E1052" s="1">
        <v>0</v>
      </c>
      <c r="F1052" s="1">
        <v>0</v>
      </c>
      <c r="G1052" s="2">
        <f t="shared" si="22"/>
        <v>1.8968100000000001</v>
      </c>
      <c r="H1052" s="2">
        <f t="shared" si="19"/>
        <v>0.47999999999999887</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3577.12</v>
      </c>
      <c r="D1053" s="1">
        <f>BILANCA!E75</f>
        <v>4031.33</v>
      </c>
      <c r="E1053" s="1">
        <v>0</v>
      </c>
      <c r="F1053" s="1">
        <v>0</v>
      </c>
      <c r="G1053" s="2">
        <f t="shared" si="22"/>
        <v>814.78460000000007</v>
      </c>
      <c r="H1053" s="2">
        <f t="shared" si="19"/>
        <v>0.4499999999998181</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17297.57</v>
      </c>
      <c r="D1054" s="1">
        <f>BILANCA!E76</f>
        <v>14042.67</v>
      </c>
      <c r="E1054" s="1">
        <v>0</v>
      </c>
      <c r="F1054" s="1">
        <v>0</v>
      </c>
      <c r="G1054" s="2">
        <f t="shared" si="22"/>
        <v>3222.1866099999997</v>
      </c>
      <c r="H1054" s="2">
        <f t="shared" si="19"/>
        <v>0.76000000000021828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56488.62</v>
      </c>
      <c r="D1055" s="1">
        <f>BILANCA!E77</f>
        <v>55747.24</v>
      </c>
      <c r="E1055" s="1">
        <v>0</v>
      </c>
      <c r="F1055" s="1">
        <v>0</v>
      </c>
      <c r="G1055" s="2">
        <f t="shared" si="22"/>
        <v>12094.7832</v>
      </c>
      <c r="H1055" s="2">
        <f t="shared" si="19"/>
        <v>0.61999999999534339</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7420809.5099999998</v>
      </c>
      <c r="D1056" s="1">
        <f>BILANCA!E78</f>
        <v>3111422.95</v>
      </c>
      <c r="E1056" s="1">
        <v>0</v>
      </c>
      <c r="F1056" s="1">
        <v>0</v>
      </c>
      <c r="G1056" s="2">
        <f t="shared" si="22"/>
        <v>995986.8449299999</v>
      </c>
      <c r="H1056" s="2">
        <f t="shared" si="19"/>
        <v>0.5400000000372529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409892.28</v>
      </c>
      <c r="D1057" s="1">
        <f>BILANCA!E79</f>
        <v>0</v>
      </c>
      <c r="E1057" s="1">
        <v>0</v>
      </c>
      <c r="F1057" s="1">
        <v>0</v>
      </c>
      <c r="G1057" s="2">
        <f t="shared" si="22"/>
        <v>30332.028720000002</v>
      </c>
      <c r="H1057" s="2">
        <f t="shared" si="19"/>
        <v>0.28000000002793968</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409892.28</v>
      </c>
      <c r="D1058" s="1">
        <f>BILANCA!E80</f>
        <v>0</v>
      </c>
      <c r="E1058" s="1">
        <v>0</v>
      </c>
      <c r="F1058" s="1">
        <v>0</v>
      </c>
      <c r="G1058" s="2">
        <f t="shared" si="22"/>
        <v>30741.921000000002</v>
      </c>
      <c r="H1058" s="2">
        <f t="shared" si="19"/>
        <v>0.28000000002793968</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662046.94999999995</v>
      </c>
      <c r="D1060" s="1">
        <f>BILANCA!E82</f>
        <v>662047</v>
      </c>
      <c r="E1060" s="1">
        <v>0</v>
      </c>
      <c r="F1060" s="1">
        <v>0</v>
      </c>
      <c r="G1060" s="2">
        <f t="shared" si="22"/>
        <v>152932.85314999998</v>
      </c>
      <c r="H1060" s="2">
        <f t="shared" si="19"/>
        <v>5.0000000046566129E-2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63653.08</v>
      </c>
      <c r="D1061" s="1">
        <f>BILANCA!E83</f>
        <v>18868.78</v>
      </c>
      <c r="E1061" s="1">
        <v>0</v>
      </c>
      <c r="F1061" s="1">
        <v>0</v>
      </c>
      <c r="G1061" s="2">
        <f t="shared" si="22"/>
        <v>7908.4699199999995</v>
      </c>
      <c r="H1061" s="2">
        <f t="shared" si="19"/>
        <v>0.30000000000291038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199906.98</v>
      </c>
      <c r="D1062" s="1">
        <f>BILANCA!E84</f>
        <v>389285.65</v>
      </c>
      <c r="E1062" s="1">
        <v>0</v>
      </c>
      <c r="F1062" s="1">
        <v>0</v>
      </c>
      <c r="G1062" s="2">
        <f t="shared" si="22"/>
        <v>77299.784119999997</v>
      </c>
      <c r="H1062" s="2">
        <f t="shared" si="19"/>
        <v>0.36999999996623956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6085310.2199999997</v>
      </c>
      <c r="D1064" s="1">
        <f>BILANCA!E86</f>
        <v>2041221.52</v>
      </c>
      <c r="E1064" s="1">
        <v>0</v>
      </c>
      <c r="F1064" s="1">
        <v>0</v>
      </c>
      <c r="G1064" s="2">
        <f t="shared" si="22"/>
        <v>823588.01405999996</v>
      </c>
      <c r="H1064" s="2">
        <f t="shared" si="19"/>
        <v>0.69999999972060323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130.06</v>
      </c>
      <c r="D1065" s="1">
        <f>BILANCA!E87</f>
        <v>0</v>
      </c>
      <c r="E1065" s="1">
        <v>0</v>
      </c>
      <c r="F1065" s="1">
        <v>0</v>
      </c>
      <c r="G1065" s="2">
        <f t="shared" si="22"/>
        <v>10.66492</v>
      </c>
      <c r="H1065" s="2">
        <f t="shared" si="19"/>
        <v>6.0000000000002274E-2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130.06</v>
      </c>
      <c r="D1066" s="1">
        <f>BILANCA!E88</f>
        <v>0</v>
      </c>
      <c r="E1066" s="1">
        <v>0</v>
      </c>
      <c r="F1066" s="1">
        <v>0</v>
      </c>
      <c r="G1066" s="2">
        <f t="shared" si="22"/>
        <v>10.794980000000001</v>
      </c>
      <c r="H1066" s="2">
        <f t="shared" si="19"/>
        <v>6.0000000000002274E-2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130.06</v>
      </c>
      <c r="D1067" s="1">
        <f>BILANCA!E89</f>
        <v>0</v>
      </c>
      <c r="E1067" s="1">
        <v>0</v>
      </c>
      <c r="F1067" s="1">
        <v>0</v>
      </c>
      <c r="G1067" s="2">
        <f t="shared" si="22"/>
        <v>10.925040000000001</v>
      </c>
      <c r="H1067" s="2">
        <f t="shared" si="19"/>
        <v>6.0000000000002274E-2</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13297.73</v>
      </c>
      <c r="D1096" s="1">
        <f>BILANCA!E118</f>
        <v>14116.24</v>
      </c>
      <c r="E1096" s="1">
        <v>0</v>
      </c>
      <c r="F1096" s="1">
        <v>0</v>
      </c>
      <c r="G1096" s="2">
        <f t="shared" si="22"/>
        <v>4692.9137300000002</v>
      </c>
      <c r="H1096" s="2">
        <f t="shared" si="23"/>
        <v>0.51000000000021828</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13297.73</v>
      </c>
      <c r="D1097" s="1">
        <f>BILANCA!E119</f>
        <v>14116.24</v>
      </c>
      <c r="E1097" s="1">
        <v>0</v>
      </c>
      <c r="F1097" s="1">
        <v>0</v>
      </c>
      <c r="G1097" s="2">
        <f t="shared" si="22"/>
        <v>4734.4439400000001</v>
      </c>
      <c r="H1097" s="2">
        <f t="shared" si="23"/>
        <v>0.51000000000021828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13297.73</v>
      </c>
      <c r="D1103" s="1">
        <f>BILANCA!E125</f>
        <v>14116.24</v>
      </c>
      <c r="E1103" s="1">
        <v>0</v>
      </c>
      <c r="F1103" s="1">
        <v>0</v>
      </c>
      <c r="G1103" s="2">
        <f t="shared" si="22"/>
        <v>4983.6251999999995</v>
      </c>
      <c r="H1103" s="2">
        <f t="shared" si="23"/>
        <v>0.51000000000021828</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548.58000000000004</v>
      </c>
      <c r="D1112" s="1">
        <f>BILANCA!E134</f>
        <v>0</v>
      </c>
      <c r="E1112" s="1">
        <v>0</v>
      </c>
      <c r="F1112" s="1">
        <v>0</v>
      </c>
      <c r="G1112" s="2">
        <f t="shared" si="22"/>
        <v>70.76682000000001</v>
      </c>
      <c r="H1112" s="2">
        <f t="shared" si="23"/>
        <v>0.41999999999995907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548.58000000000004</v>
      </c>
      <c r="D1113" s="1">
        <f>BILANCA!E135</f>
        <v>0</v>
      </c>
      <c r="E1113" s="1">
        <v>0</v>
      </c>
      <c r="F1113" s="1">
        <v>0</v>
      </c>
      <c r="G1113" s="2">
        <f t="shared" si="22"/>
        <v>71.315400000000011</v>
      </c>
      <c r="H1113" s="2">
        <f t="shared" si="23"/>
        <v>0.41999999999995907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548.58000000000004</v>
      </c>
      <c r="D1114" s="1">
        <f>BILANCA!E136</f>
        <v>0</v>
      </c>
      <c r="E1114" s="1">
        <v>0</v>
      </c>
      <c r="F1114" s="1">
        <v>0</v>
      </c>
      <c r="G1114" s="2">
        <f t="shared" si="22"/>
        <v>71.863980000000012</v>
      </c>
      <c r="H1114" s="2">
        <f t="shared" si="23"/>
        <v>0.41999999999995907</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57923469.859999999</v>
      </c>
      <c r="D1124" s="1">
        <f>BILANCA!E146</f>
        <v>63854805.36999999</v>
      </c>
      <c r="E1124" s="1">
        <v>0</v>
      </c>
      <c r="F1124" s="1">
        <v>0</v>
      </c>
      <c r="G1124" s="2">
        <f t="shared" si="22"/>
        <v>26174264.364599995</v>
      </c>
      <c r="H1124" s="2">
        <f t="shared" si="23"/>
        <v>0.50999999046325684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353453.61</v>
      </c>
      <c r="D1127" s="1">
        <f>BILANCA!E149</f>
        <v>568882.41</v>
      </c>
      <c r="E1127" s="1">
        <v>0</v>
      </c>
      <c r="F1127" s="1">
        <v>0</v>
      </c>
      <c r="G1127" s="2">
        <f t="shared" si="22"/>
        <v>214735.45392</v>
      </c>
      <c r="H1127" s="2">
        <f t="shared" si="23"/>
        <v>0.80000000004656613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963</v>
      </c>
      <c r="D1129" s="1">
        <f>BILANCA!E151</f>
        <v>1292.01</v>
      </c>
      <c r="E1129" s="1">
        <v>0</v>
      </c>
      <c r="F1129" s="1">
        <v>0</v>
      </c>
      <c r="G1129" s="2">
        <f t="shared" si="22"/>
        <v>517.86491999999998</v>
      </c>
      <c r="H1129" s="2">
        <f t="shared" si="23"/>
        <v>9.9999999999909051E-3</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345483.49</v>
      </c>
      <c r="D1133" s="1">
        <f>BILANCA!E155</f>
        <v>345483.49</v>
      </c>
      <c r="E1133" s="1">
        <v>0</v>
      </c>
      <c r="F1133" s="1">
        <v>0</v>
      </c>
      <c r="G1133" s="2">
        <f t="shared" si="22"/>
        <v>155467.57049999997</v>
      </c>
      <c r="H1133" s="2">
        <f t="shared" si="23"/>
        <v>0.97999999998137355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7007.12</v>
      </c>
      <c r="D1135" s="1">
        <f>BILANCA!E157</f>
        <v>222106.91</v>
      </c>
      <c r="E1135" s="1">
        <v>0</v>
      </c>
      <c r="F1135" s="1">
        <v>0</v>
      </c>
      <c r="G1135" s="2">
        <f t="shared" si="22"/>
        <v>68585.582880000002</v>
      </c>
      <c r="H1135" s="2">
        <f t="shared" si="23"/>
        <v>0.2099999999963984</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129.02000000000001</v>
      </c>
      <c r="D1136" s="1">
        <f>BILANCA!E158</f>
        <v>0</v>
      </c>
      <c r="E1136" s="1">
        <v>0</v>
      </c>
      <c r="F1136" s="1">
        <v>0</v>
      </c>
      <c r="G1136" s="2">
        <f t="shared" si="22"/>
        <v>19.74006</v>
      </c>
      <c r="H1136" s="2">
        <f t="shared" si="23"/>
        <v>2.0000000000010232E-2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29997790.260000002</v>
      </c>
      <c r="D1137" s="1">
        <f>BILANCA!E159</f>
        <v>31596848.620000001</v>
      </c>
      <c r="E1137" s="1">
        <v>0</v>
      </c>
      <c r="F1137" s="1">
        <v>0</v>
      </c>
      <c r="G1137" s="2">
        <f t="shared" si="22"/>
        <v>14351489.074999999</v>
      </c>
      <c r="H1137" s="2">
        <f t="shared" si="23"/>
        <v>0.64000000059604645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416121.83</v>
      </c>
      <c r="D1138" s="1">
        <f>BILANCA!E160</f>
        <v>429199.08</v>
      </c>
      <c r="E1138" s="1">
        <v>0</v>
      </c>
      <c r="F1138" s="1">
        <v>0</v>
      </c>
      <c r="G1138" s="2">
        <f t="shared" si="22"/>
        <v>197550.59845000002</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10011181.550000001</v>
      </c>
      <c r="D1139" s="1">
        <f>BILANCA!E161</f>
        <v>9766275.0999999996</v>
      </c>
      <c r="E1139" s="1">
        <v>0</v>
      </c>
      <c r="F1139" s="1">
        <v>0</v>
      </c>
      <c r="G1139" s="2">
        <f t="shared" si="22"/>
        <v>4608822.1529999999</v>
      </c>
      <c r="H1139" s="2">
        <f t="shared" si="23"/>
        <v>0.54999999888241291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22899960.949999999</v>
      </c>
      <c r="D1140" s="1">
        <f>BILANCA!E162</f>
        <v>27305405</v>
      </c>
      <c r="E1140" s="1">
        <v>0</v>
      </c>
      <c r="F1140" s="1">
        <v>0</v>
      </c>
      <c r="G1140" s="2">
        <f t="shared" si="22"/>
        <v>12169191.03915</v>
      </c>
      <c r="H1140" s="2">
        <f t="shared" si="23"/>
        <v>5.000000074505806E-2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5755167.3600000003</v>
      </c>
      <c r="D1141" s="1">
        <f>BILANCA!E163</f>
        <v>5811804.8399999999</v>
      </c>
      <c r="E1141" s="1">
        <v>0</v>
      </c>
      <c r="F1141" s="1">
        <v>0</v>
      </c>
      <c r="G1141" s="2">
        <f t="shared" si="22"/>
        <v>2745846.77232</v>
      </c>
      <c r="H1141" s="2">
        <f t="shared" si="23"/>
        <v>0.52000000048428774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228910.92</v>
      </c>
      <c r="D1142" s="1">
        <f>BILANCA!E164</f>
        <v>149149.51999999999</v>
      </c>
      <c r="E1142" s="1">
        <v>0</v>
      </c>
      <c r="F1142" s="1">
        <v>0</v>
      </c>
      <c r="G1142" s="2">
        <f t="shared" si="22"/>
        <v>83826.38364</v>
      </c>
      <c r="H1142" s="2">
        <f t="shared" si="23"/>
        <v>0.55999999999767169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8612.1</v>
      </c>
      <c r="D1143" s="1">
        <f>BILANCA!E165</f>
        <v>7735.55</v>
      </c>
      <c r="E1143" s="1">
        <v>0</v>
      </c>
      <c r="F1143" s="1">
        <v>0</v>
      </c>
      <c r="G1143" s="2">
        <f t="shared" si="22"/>
        <v>3853.3120000000004</v>
      </c>
      <c r="H1143" s="2">
        <f t="shared" si="23"/>
        <v>0.5500000000001819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220298.82</v>
      </c>
      <c r="D1144" s="1">
        <f>BILANCA!E166</f>
        <v>141413.97</v>
      </c>
      <c r="E1144" s="1">
        <v>0</v>
      </c>
      <c r="F1144" s="1">
        <v>0</v>
      </c>
      <c r="G1144" s="2">
        <f t="shared" si="22"/>
        <v>81003.408360000001</v>
      </c>
      <c r="H1144" s="2">
        <f t="shared" si="23"/>
        <v>0.20999999999185093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32235255.960000001</v>
      </c>
      <c r="D1148" s="1">
        <f>BILANCA!E170</f>
        <v>38096509.390000001</v>
      </c>
      <c r="E1148" s="1">
        <v>0</v>
      </c>
      <c r="F1148" s="1">
        <v>0</v>
      </c>
      <c r="G1148" s="2">
        <f t="shared" si="22"/>
        <v>17890665.3321</v>
      </c>
      <c r="H1148" s="2">
        <f t="shared" si="23"/>
        <v>0.42999999970197678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2826715.89</v>
      </c>
      <c r="D1149" s="1">
        <f>BILANCA!E171</f>
        <v>3823482.57</v>
      </c>
      <c r="E1149" s="1">
        <v>0</v>
      </c>
      <c r="F1149" s="1">
        <v>0</v>
      </c>
      <c r="G1149" s="2">
        <f t="shared" si="22"/>
        <v>1738631.0509800001</v>
      </c>
      <c r="H1149" s="2">
        <f t="shared" si="23"/>
        <v>0.5400000000372529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9041.64</v>
      </c>
      <c r="D1150" s="1">
        <f>BILANCA!E172</f>
        <v>3364.28</v>
      </c>
      <c r="E1150" s="1">
        <v>0</v>
      </c>
      <c r="F1150" s="1">
        <v>0</v>
      </c>
      <c r="G1150" s="2">
        <f t="shared" si="22"/>
        <v>2633.6234000000004</v>
      </c>
      <c r="H1150" s="2">
        <f t="shared" si="23"/>
        <v>0.64000000000078217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29399498.43</v>
      </c>
      <c r="D1151" s="1">
        <f>BILANCA!E173</f>
        <v>34269662.539999999</v>
      </c>
      <c r="E1151" s="1">
        <v>0</v>
      </c>
      <c r="F1151" s="1">
        <v>0</v>
      </c>
      <c r="G1151" s="2">
        <f t="shared" si="22"/>
        <v>16453722.349679999</v>
      </c>
      <c r="H1151" s="2">
        <f t="shared" si="23"/>
        <v>0.89000000059604645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594350343.71999991</v>
      </c>
      <c r="D1152" s="1">
        <f>BILANCA!E175</f>
        <v>673239316.21000004</v>
      </c>
      <c r="E1152" s="1">
        <v>0</v>
      </c>
      <c r="F1152" s="1">
        <v>0</v>
      </c>
      <c r="G1152" s="2">
        <f t="shared" si="22"/>
        <v>328000096.96766001</v>
      </c>
      <c r="H1152" s="2">
        <f t="shared" si="23"/>
        <v>0.49000012874603271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230315314.68999997</v>
      </c>
      <c r="D1153" s="1">
        <f>BILANCA!E176</f>
        <v>234960773.06000003</v>
      </c>
      <c r="E1153" s="1">
        <v>0</v>
      </c>
      <c r="F1153" s="1">
        <v>0</v>
      </c>
      <c r="G1153" s="2">
        <f t="shared" si="22"/>
        <v>119040266.33770001</v>
      </c>
      <c r="H1153" s="2">
        <f t="shared" si="23"/>
        <v>0.37000006437301636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226529855.25999999</v>
      </c>
      <c r="D1154" s="1">
        <f>BILANCA!E177</f>
        <v>228994983.62000003</v>
      </c>
      <c r="E1154" s="1">
        <v>0</v>
      </c>
      <c r="F1154" s="1">
        <v>0</v>
      </c>
      <c r="G1154" s="2">
        <f t="shared" si="22"/>
        <v>117052889.64750001</v>
      </c>
      <c r="H1154" s="2">
        <f t="shared" si="23"/>
        <v>0.63999995589256287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31112667.41</v>
      </c>
      <c r="D1155" s="1">
        <f>BILANCA!E178</f>
        <v>36794333.020000003</v>
      </c>
      <c r="E1155" s="1">
        <v>0</v>
      </c>
      <c r="F1155" s="1">
        <v>0</v>
      </c>
      <c r="G1155" s="2">
        <f t="shared" si="22"/>
        <v>18008629.353399999</v>
      </c>
      <c r="H1155" s="2">
        <f t="shared" si="23"/>
        <v>0.43000000342726707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6142473.0199999996</v>
      </c>
      <c r="D1156" s="1">
        <f>BILANCA!E179</f>
        <v>6585957.3099999996</v>
      </c>
      <c r="E1156" s="1">
        <v>0</v>
      </c>
      <c r="F1156" s="1">
        <v>0</v>
      </c>
      <c r="G1156" s="2">
        <f t="shared" si="22"/>
        <v>3341389.0617199996</v>
      </c>
      <c r="H1156" s="2">
        <f t="shared" si="23"/>
        <v>0.32999999914318323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18958.36</v>
      </c>
      <c r="D1157" s="1">
        <f>BILANCA!E180</f>
        <v>23230.09</v>
      </c>
      <c r="E1157" s="1">
        <v>0</v>
      </c>
      <c r="F1157" s="1">
        <v>0</v>
      </c>
      <c r="G1157" s="2">
        <f t="shared" si="22"/>
        <v>11382.825959999998</v>
      </c>
      <c r="H1157" s="2">
        <f t="shared" si="23"/>
        <v>0.4500000000007276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2323.83</v>
      </c>
      <c r="D1159" s="1">
        <f>BILANCA!E182</f>
        <v>5234.5</v>
      </c>
      <c r="E1159" s="1">
        <v>0</v>
      </c>
      <c r="F1159" s="1">
        <v>0</v>
      </c>
      <c r="G1159" s="2">
        <f t="shared" si="22"/>
        <v>2251.5380799999998</v>
      </c>
      <c r="H1159" s="2">
        <f t="shared" si="23"/>
        <v>0.67000000000007276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16634.53</v>
      </c>
      <c r="D1160" s="1">
        <f>BILANCA!E183</f>
        <v>17995.59</v>
      </c>
      <c r="E1160" s="1">
        <v>0</v>
      </c>
      <c r="F1160" s="1">
        <v>0</v>
      </c>
      <c r="G1160" s="2">
        <f t="shared" si="22"/>
        <v>9314.7506699999994</v>
      </c>
      <c r="H1160" s="2">
        <f t="shared" si="23"/>
        <v>0.88000000000101863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20981.39</v>
      </c>
      <c r="D1163" s="1">
        <f>BILANCA!E186</f>
        <v>3554.55</v>
      </c>
      <c r="E1163" s="1">
        <v>0</v>
      </c>
      <c r="F1163" s="1">
        <v>0</v>
      </c>
      <c r="G1163" s="2">
        <f t="shared" si="22"/>
        <v>5056.2881999999991</v>
      </c>
      <c r="H1163" s="2">
        <f t="shared" si="23"/>
        <v>0.83999999999923602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189234775.08000001</v>
      </c>
      <c r="D1165" s="1">
        <f>BILANCA!E188</f>
        <v>185587908.65000001</v>
      </c>
      <c r="E1165" s="1">
        <v>0</v>
      </c>
      <c r="F1165" s="1">
        <v>0</v>
      </c>
      <c r="G1165" s="2">
        <f t="shared" si="22"/>
        <v>101994727.81316</v>
      </c>
      <c r="H1165" s="2">
        <f t="shared" si="23"/>
        <v>0.43000000715255737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1523343.45</v>
      </c>
      <c r="D1166" s="1">
        <f>BILANCA!E189</f>
        <v>3141389.85</v>
      </c>
      <c r="E1166" s="1">
        <v>0</v>
      </c>
      <c r="F1166" s="1">
        <v>0</v>
      </c>
      <c r="G1166" s="2">
        <f t="shared" si="22"/>
        <v>1428520.53645</v>
      </c>
      <c r="H1166" s="2">
        <f t="shared" si="23"/>
        <v>0.59999999986030161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2201882.6700000004</v>
      </c>
      <c r="D1183" s="1">
        <f>BILANCA!E206</f>
        <v>2755917.54</v>
      </c>
      <c r="E1183" s="1">
        <v>0</v>
      </c>
      <c r="F1183" s="1">
        <v>0</v>
      </c>
      <c r="G1183" s="2">
        <f t="shared" si="22"/>
        <v>1542743.5500000003</v>
      </c>
      <c r="H1183" s="2">
        <f t="shared" si="23"/>
        <v>0.78999999957159162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2201882.6700000004</v>
      </c>
      <c r="D1184" s="1">
        <f>BILANCA!E207</f>
        <v>2755917.54</v>
      </c>
      <c r="E1184" s="1">
        <v>0</v>
      </c>
      <c r="F1184" s="1">
        <v>0</v>
      </c>
      <c r="G1184" s="2">
        <f t="shared" si="22"/>
        <v>1550457.2677500003</v>
      </c>
      <c r="H1184" s="2">
        <f t="shared" si="23"/>
        <v>0.78999999957159162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34358.01</v>
      </c>
      <c r="D1185" s="1">
        <f>BILANCA!E208</f>
        <v>53431.75</v>
      </c>
      <c r="E1185" s="1">
        <v>0</v>
      </c>
      <c r="F1185" s="1">
        <v>0</v>
      </c>
      <c r="G1185" s="2">
        <f t="shared" si="22"/>
        <v>28526.745020000002</v>
      </c>
      <c r="H1185" s="2">
        <f t="shared" si="23"/>
        <v>0.26000000000203727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1196726.3</v>
      </c>
      <c r="D1189" s="1">
        <f>BILANCA!E212</f>
        <v>1207152.51</v>
      </c>
      <c r="E1189" s="1">
        <v>0</v>
      </c>
      <c r="F1189" s="1">
        <v>0</v>
      </c>
      <c r="G1189" s="2">
        <f t="shared" si="22"/>
        <v>743872.4519199999</v>
      </c>
      <c r="H1189" s="2">
        <f t="shared" si="23"/>
        <v>0.7900000000372529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9132.35</v>
      </c>
      <c r="D1190" s="1">
        <f>BILANCA!E213</f>
        <v>0</v>
      </c>
      <c r="E1190" s="1">
        <v>0</v>
      </c>
      <c r="F1190" s="1">
        <v>0</v>
      </c>
      <c r="G1190" s="2">
        <f t="shared" si="22"/>
        <v>1890.39645</v>
      </c>
      <c r="H1190" s="2">
        <f t="shared" si="23"/>
        <v>0.3500000000003638</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879470.2</v>
      </c>
      <c r="D1191" s="1">
        <f>BILANCA!E214</f>
        <v>1375408.07</v>
      </c>
      <c r="E1191" s="1">
        <v>0</v>
      </c>
      <c r="F1191" s="1">
        <v>0</v>
      </c>
      <c r="G1191" s="2">
        <f t="shared" si="22"/>
        <v>755099.55871999997</v>
      </c>
      <c r="H1191" s="2">
        <f t="shared" si="23"/>
        <v>0.27000000001862645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82195.81</v>
      </c>
      <c r="D1192" s="1">
        <f>BILANCA!E215</f>
        <v>119925.21</v>
      </c>
      <c r="E1192" s="1">
        <v>0</v>
      </c>
      <c r="F1192" s="1">
        <v>0</v>
      </c>
      <c r="G1192" s="2">
        <f t="shared" si="22"/>
        <v>67307.662070000006</v>
      </c>
      <c r="H1192" s="2">
        <f t="shared" si="23"/>
        <v>0.40000000000873115</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60233.31</v>
      </c>
      <c r="D1211" s="1">
        <f>BILANCA!E234</f>
        <v>68482.049999999988</v>
      </c>
      <c r="E1211" s="1">
        <v>0</v>
      </c>
      <c r="F1211" s="1">
        <v>0</v>
      </c>
      <c r="G1211" s="2">
        <f t="shared" si="22"/>
        <v>44961.009479999993</v>
      </c>
      <c r="H1211" s="2">
        <f t="shared" si="23"/>
        <v>0.35999999998603016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4115.16</v>
      </c>
      <c r="D1212" s="1">
        <f>BILANCA!E235</f>
        <v>2406.65</v>
      </c>
      <c r="E1212" s="1">
        <v>0</v>
      </c>
      <c r="F1212" s="1">
        <v>0</v>
      </c>
      <c r="G1212" s="2">
        <f t="shared" si="22"/>
        <v>2044.6173400000002</v>
      </c>
      <c r="H1212" s="2">
        <f t="shared" si="23"/>
        <v>0.50999999999976353</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56118.15</v>
      </c>
      <c r="D1213" s="1">
        <f>BILANCA!E236</f>
        <v>66075.399999999994</v>
      </c>
      <c r="E1213" s="1">
        <v>0</v>
      </c>
      <c r="F1213" s="1">
        <v>0</v>
      </c>
      <c r="G1213" s="2">
        <f t="shared" si="22"/>
        <v>43301.858500000002</v>
      </c>
      <c r="H1213" s="2">
        <f t="shared" si="23"/>
        <v>0.54999999999563443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364035029.02999997</v>
      </c>
      <c r="D1214" s="1">
        <f>BILANCA!E237</f>
        <v>438278543.15000004</v>
      </c>
      <c r="E1214" s="1">
        <v>0</v>
      </c>
      <c r="F1214" s="1">
        <v>0</v>
      </c>
      <c r="G1214" s="2">
        <f t="shared" si="22"/>
        <v>286576778.64122999</v>
      </c>
      <c r="H1214" s="2">
        <f t="shared" si="23"/>
        <v>0.18000000715255737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314419072.20999998</v>
      </c>
      <c r="D1215" s="1">
        <f>BILANCA!E238</f>
        <v>384732089.70000005</v>
      </c>
      <c r="E1215" s="1">
        <v>0</v>
      </c>
      <c r="F1215" s="1">
        <v>0</v>
      </c>
      <c r="G1215" s="2">
        <f t="shared" si="22"/>
        <v>251460914.37352002</v>
      </c>
      <c r="H1215" s="2">
        <f t="shared" si="23"/>
        <v>0.50999993085861206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316692988.60999995</v>
      </c>
      <c r="D1216" s="1">
        <f>BILANCA!E239</f>
        <v>387621518.77000004</v>
      </c>
      <c r="E1216" s="1">
        <v>0</v>
      </c>
      <c r="F1216" s="1">
        <v>0</v>
      </c>
      <c r="G1216" s="2">
        <f t="shared" si="22"/>
        <v>254421094.09295005</v>
      </c>
      <c r="H1216" s="2">
        <f t="shared" si="23"/>
        <v>0.62000000476837158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309808278.02999997</v>
      </c>
      <c r="D1217" s="1">
        <f>BILANCA!E240</f>
        <v>379953162.92000002</v>
      </c>
      <c r="E1217" s="1">
        <v>0</v>
      </c>
      <c r="F1217" s="1">
        <v>0</v>
      </c>
      <c r="G1217" s="2">
        <f t="shared" si="22"/>
        <v>250313217.30558002</v>
      </c>
      <c r="H1217" s="2">
        <f t="shared" si="23"/>
        <v>0.10999995470046997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6884710.5800000001</v>
      </c>
      <c r="D1218" s="1">
        <f>BILANCA!E241</f>
        <v>7668355.8499999996</v>
      </c>
      <c r="E1218" s="1">
        <v>0</v>
      </c>
      <c r="F1218" s="1">
        <v>0</v>
      </c>
      <c r="G1218" s="2">
        <f t="shared" si="22"/>
        <v>5222034.2357999999</v>
      </c>
      <c r="H1218" s="2">
        <f t="shared" si="23"/>
        <v>0.57000000029802322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2273916.4</v>
      </c>
      <c r="D1219" s="1">
        <f>BILANCA!E242</f>
        <v>2889429.07</v>
      </c>
      <c r="E1219" s="1">
        <v>0</v>
      </c>
      <c r="F1219" s="1">
        <v>0</v>
      </c>
      <c r="G1219" s="2">
        <f t="shared" si="22"/>
        <v>1900454.7914399998</v>
      </c>
      <c r="H1219" s="2">
        <f t="shared" si="23"/>
        <v>0.46999999973922968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2273916.4</v>
      </c>
      <c r="D1220" s="1">
        <f>BILANCA!E243</f>
        <v>2827308.96</v>
      </c>
      <c r="E1220" s="1">
        <v>0</v>
      </c>
      <c r="F1220" s="1">
        <v>0</v>
      </c>
      <c r="G1220" s="2">
        <f t="shared" si="22"/>
        <v>1879062.6338399998</v>
      </c>
      <c r="H1220" s="2">
        <f t="shared" si="23"/>
        <v>0.43999999994412065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62120.11</v>
      </c>
      <c r="E1221" s="1">
        <v>0</v>
      </c>
      <c r="F1221" s="1">
        <v>0</v>
      </c>
      <c r="G1221" s="2">
        <f t="shared" si="22"/>
        <v>29569.17236</v>
      </c>
      <c r="H1221" s="2">
        <f t="shared" si="23"/>
        <v>0.11000000000058208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1829472.3399999999</v>
      </c>
      <c r="D1222" s="1">
        <f>BILANCA!E245</f>
        <v>-100556.15000000037</v>
      </c>
      <c r="E1222" s="1">
        <v>0</v>
      </c>
      <c r="F1222" s="1">
        <v>0</v>
      </c>
      <c r="G1222" s="2">
        <f t="shared" si="22"/>
        <v>389178.04955999978</v>
      </c>
      <c r="H1222" s="2">
        <f t="shared" si="23"/>
        <v>0.49000000022351742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17398691.379999999</v>
      </c>
      <c r="D1223" s="1">
        <f>BILANCA!E246</f>
        <v>14383018.52</v>
      </c>
      <c r="E1223" s="1">
        <v>0</v>
      </c>
      <c r="F1223" s="1">
        <v>0</v>
      </c>
      <c r="G1223" s="2">
        <f t="shared" si="22"/>
        <v>11079534.820799999</v>
      </c>
      <c r="H1223" s="2">
        <f t="shared" si="23"/>
        <v>0.85999999940395355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3103572.56</v>
      </c>
      <c r="D1224" s="1">
        <f>BILANCA!E247</f>
        <v>0</v>
      </c>
      <c r="E1224" s="1">
        <v>0</v>
      </c>
      <c r="F1224" s="1">
        <v>0</v>
      </c>
      <c r="G1224" s="2">
        <f t="shared" si="22"/>
        <v>747960.98696000001</v>
      </c>
      <c r="H1224" s="2">
        <f t="shared" si="23"/>
        <v>0.43999999994412065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14295118.82</v>
      </c>
      <c r="D1226" s="1">
        <f>BILANCA!E249</f>
        <v>14383018.52</v>
      </c>
      <c r="E1226" s="1">
        <v>0</v>
      </c>
      <c r="F1226" s="1">
        <v>0</v>
      </c>
      <c r="G1226" s="2">
        <f t="shared" si="22"/>
        <v>10463860.873980001</v>
      </c>
      <c r="H1226" s="2">
        <f t="shared" si="23"/>
        <v>0.66000000014901161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15569219.039999999</v>
      </c>
      <c r="D1227" s="1">
        <f>BILANCA!E250</f>
        <v>14483574.67</v>
      </c>
      <c r="E1227" s="1">
        <v>0</v>
      </c>
      <c r="F1227" s="1">
        <v>0</v>
      </c>
      <c r="G1227" s="2">
        <f t="shared" si="22"/>
        <v>10866873.88472</v>
      </c>
      <c r="H1227" s="2">
        <f t="shared" si="23"/>
        <v>0.36999999918043613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1884694.52</v>
      </c>
      <c r="E1228" s="1">
        <v>0</v>
      </c>
      <c r="F1228" s="1">
        <v>0</v>
      </c>
      <c r="G1228" s="2">
        <f t="shared" si="22"/>
        <v>923500.31479999993</v>
      </c>
      <c r="H1228" s="2">
        <f t="shared" si="23"/>
        <v>0.47999999998137355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15569219.039999999</v>
      </c>
      <c r="D1229" s="1">
        <f>BILANCA!E252</f>
        <v>12598880.15</v>
      </c>
      <c r="E1229" s="1">
        <v>0</v>
      </c>
      <c r="F1229" s="1">
        <v>0</v>
      </c>
      <c r="G1229" s="2">
        <f t="shared" si="22"/>
        <v>10028676.917640001</v>
      </c>
      <c r="H1229" s="2">
        <f t="shared" si="23"/>
        <v>0.18999999947845936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15443.56</v>
      </c>
      <c r="D1231" s="1">
        <f>BILANCA!E254</f>
        <v>11222.48</v>
      </c>
      <c r="E1231" s="1">
        <v>0</v>
      </c>
      <c r="F1231" s="1">
        <v>0</v>
      </c>
      <c r="G1231" s="2">
        <f>B1231/1000*C1231+B1231/500*D1231</f>
        <v>9396.3529600000002</v>
      </c>
      <c r="H1231" s="2">
        <f>ABS(C1231-ROUND(C1231,0))+ABS(D1231-ROUND(D1231,0))</f>
        <v>0.92000000000007276</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47573427.219999999</v>
      </c>
      <c r="D1232" s="1">
        <f>BILANCA!E255</f>
        <v>53509154.520000003</v>
      </c>
      <c r="E1232" s="1">
        <v>0</v>
      </c>
      <c r="F1232" s="1">
        <v>0</v>
      </c>
      <c r="G1232" s="2">
        <f t="shared" si="22"/>
        <v>38493342.328740001</v>
      </c>
      <c r="H1232" s="2">
        <f t="shared" si="23"/>
        <v>0.69999999552965164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228500.82</v>
      </c>
      <c r="D1233" s="1">
        <f>BILANCA!E256</f>
        <v>149077.56</v>
      </c>
      <c r="E1233" s="1">
        <v>0</v>
      </c>
      <c r="F1233" s="1">
        <v>0</v>
      </c>
      <c r="G1233" s="2">
        <f t="shared" si="22"/>
        <v>131663.98499999999</v>
      </c>
      <c r="H1233" s="2">
        <f t="shared" si="23"/>
        <v>0.61999999999534339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246956947.06999999</v>
      </c>
      <c r="D1236" s="1">
        <f>BILANCA!E259</f>
        <v>529129035.93000001</v>
      </c>
      <c r="E1236" s="1">
        <v>0</v>
      </c>
      <c r="F1236" s="1">
        <v>0</v>
      </c>
      <c r="G1236" s="2">
        <f t="shared" si="22"/>
        <v>330219399.78929001</v>
      </c>
      <c r="H1236" s="2">
        <f t="shared" si="23"/>
        <v>0.13999998569488525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246956947.06999999</v>
      </c>
      <c r="D1237" s="1">
        <f>BILANCA!E260</f>
        <v>529129035.93000001</v>
      </c>
      <c r="E1237" s="1">
        <v>0</v>
      </c>
      <c r="F1237" s="1">
        <v>0</v>
      </c>
      <c r="G1237" s="2">
        <f t="shared" si="22"/>
        <v>331524614.80822003</v>
      </c>
      <c r="H1237" s="2">
        <f t="shared" si="23"/>
        <v>0.13999998569488525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130.06</v>
      </c>
      <c r="D1238" s="1">
        <f>BILANCA!E262</f>
        <v>0</v>
      </c>
      <c r="E1238" s="1">
        <v>0</v>
      </c>
      <c r="F1238" s="1">
        <v>0</v>
      </c>
      <c r="G1238" s="2">
        <f t="shared" si="22"/>
        <v>33.165300000000002</v>
      </c>
      <c r="H1238" s="2">
        <f t="shared" si="23"/>
        <v>6.0000000000002274E-2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14306619.210000001</v>
      </c>
      <c r="D1240" s="1">
        <f>BILANCA!E264</f>
        <v>9594535.6999999993</v>
      </c>
      <c r="E1240" s="1">
        <v>0</v>
      </c>
      <c r="F1240" s="1">
        <v>0</v>
      </c>
      <c r="G1240" s="2">
        <f t="shared" si="22"/>
        <v>8608392.4867700003</v>
      </c>
      <c r="H1240" s="2">
        <f t="shared" si="23"/>
        <v>0.51000000163912773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49372018.009999998</v>
      </c>
      <c r="D1241" s="1">
        <f>BILANCA!E265</f>
        <v>60072074.509999998</v>
      </c>
      <c r="E1241" s="1">
        <v>0</v>
      </c>
      <c r="F1241" s="1">
        <v>0</v>
      </c>
      <c r="G1241" s="2">
        <f t="shared" si="22"/>
        <v>43735171.093740001</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57733.8</v>
      </c>
      <c r="D1242" s="1">
        <f>BILANCA!E266</f>
        <v>331.81</v>
      </c>
      <c r="E1242" s="1">
        <v>0</v>
      </c>
      <c r="F1242" s="1">
        <v>0</v>
      </c>
      <c r="G1242" s="2">
        <f t="shared" ref="G1242:G1479" si="24">B1242/1000*C1242+B1242/500*D1242</f>
        <v>15124.931780000001</v>
      </c>
      <c r="H1242" s="2">
        <f t="shared" si="23"/>
        <v>0.38999999999708734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171177.12</v>
      </c>
      <c r="D1243" s="1">
        <f>BILANCA!E267</f>
        <v>148817.71</v>
      </c>
      <c r="E1243" s="1">
        <v>0</v>
      </c>
      <c r="F1243" s="1">
        <v>0</v>
      </c>
      <c r="G1243" s="2">
        <f t="shared" si="24"/>
        <v>121891.2604</v>
      </c>
      <c r="H1243" s="2">
        <f t="shared" si="23"/>
        <v>0.41000000000349246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5250738.7</v>
      </c>
      <c r="D1244" s="1">
        <f>BILANCA!E268</f>
        <v>1296365.96</v>
      </c>
      <c r="E1244" s="1">
        <v>0</v>
      </c>
      <c r="F1244" s="1">
        <v>0</v>
      </c>
      <c r="G1244" s="2">
        <f t="shared" si="24"/>
        <v>2047145.83182</v>
      </c>
      <c r="H1244" s="2">
        <f t="shared" si="23"/>
        <v>0.33999999985098839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425433.29</v>
      </c>
      <c r="D1245" s="1">
        <f>BILANCA!E269</f>
        <v>356459.99</v>
      </c>
      <c r="E1245" s="1">
        <v>0</v>
      </c>
      <c r="F1245" s="1">
        <v>0</v>
      </c>
      <c r="G1245" s="2">
        <f t="shared" si="24"/>
        <v>298248.55674000003</v>
      </c>
      <c r="H1245" s="2">
        <f t="shared" si="23"/>
        <v>0.29999999998835847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665.11</v>
      </c>
      <c r="D1246" s="1">
        <f>BILANCA!E270</f>
        <v>1477.85</v>
      </c>
      <c r="E1246" s="1">
        <v>0</v>
      </c>
      <c r="F1246" s="1">
        <v>0</v>
      </c>
      <c r="G1246" s="2">
        <f t="shared" si="24"/>
        <v>952.27303000000006</v>
      </c>
      <c r="H1246" s="2">
        <f t="shared" si="23"/>
        <v>0.26000000000010459</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408473.12</v>
      </c>
      <c r="D1247" s="1">
        <f>BILANCA!E271</f>
        <v>386917.72</v>
      </c>
      <c r="E1247" s="1">
        <v>0</v>
      </c>
      <c r="F1247" s="1">
        <v>0</v>
      </c>
      <c r="G1247" s="2">
        <f t="shared" si="24"/>
        <v>312129.45984000002</v>
      </c>
      <c r="H1247" s="2">
        <f t="shared" si="23"/>
        <v>0.40000000002328306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10003023.15</v>
      </c>
      <c r="D1262" s="1">
        <f>BILANCA!E286</f>
        <v>9761497.5500000007</v>
      </c>
      <c r="E1262" s="1">
        <v>0</v>
      </c>
      <c r="F1262" s="1">
        <v>0</v>
      </c>
      <c r="G1262" s="2">
        <f t="shared" si="24"/>
        <v>8237759.0917500015</v>
      </c>
      <c r="H1262" s="2">
        <f t="shared" si="23"/>
        <v>0.59999999962747097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681839.53</v>
      </c>
      <c r="D1263" s="1">
        <f>BILANCA!E287</f>
        <v>477079.36</v>
      </c>
      <c r="E1263" s="1">
        <v>0</v>
      </c>
      <c r="F1263" s="1">
        <v>0</v>
      </c>
      <c r="G1263" s="2">
        <f t="shared" si="24"/>
        <v>458079.51</v>
      </c>
      <c r="H1263" s="2">
        <f t="shared" si="23"/>
        <v>0.82999999995809048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225848015.72999999</v>
      </c>
      <c r="D1264" s="1">
        <f>BILANCA!E288</f>
        <v>228517904.25999999</v>
      </c>
      <c r="E1264" s="1">
        <v>0</v>
      </c>
      <c r="F1264" s="1">
        <v>0</v>
      </c>
      <c r="G1264" s="2">
        <f t="shared" si="24"/>
        <v>191890354.61425</v>
      </c>
      <c r="H1264" s="2">
        <f t="shared" si="23"/>
        <v>0.5300000011920929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228438.25</v>
      </c>
      <c r="D1265" s="1">
        <f>BILANCA!E289</f>
        <v>978206.37</v>
      </c>
      <c r="E1265" s="1">
        <v>0</v>
      </c>
      <c r="F1265" s="1">
        <v>0</v>
      </c>
      <c r="G1265" s="2">
        <f t="shared" si="24"/>
        <v>616127.97917999991</v>
      </c>
      <c r="H1265" s="2">
        <f t="shared" si="23"/>
        <v>0.61999999999534339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1294905.2</v>
      </c>
      <c r="D1266" s="1">
        <f>BILANCA!E290</f>
        <v>2163183.48</v>
      </c>
      <c r="E1266" s="1">
        <v>0</v>
      </c>
      <c r="F1266" s="1">
        <v>0</v>
      </c>
      <c r="G1266" s="2">
        <f t="shared" si="24"/>
        <v>1590820.02128</v>
      </c>
      <c r="H1266" s="2">
        <f t="shared" si="23"/>
        <v>0.67999999993480742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2201882.67</v>
      </c>
      <c r="D1270" s="1">
        <f>BILANCA!E294</f>
        <v>2755917.54</v>
      </c>
      <c r="E1270" s="1">
        <v>0</v>
      </c>
      <c r="F1270" s="1">
        <v>0</v>
      </c>
      <c r="G1270" s="2">
        <f t="shared" si="24"/>
        <v>2213836.99425</v>
      </c>
      <c r="H1270" s="2">
        <f t="shared" si="23"/>
        <v>0.7900000000372529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166375354.06</v>
      </c>
      <c r="D1271" s="1">
        <f>BILANCA!E295</f>
        <v>169360671.06999999</v>
      </c>
      <c r="E1271" s="1">
        <v>0</v>
      </c>
      <c r="F1271" s="1">
        <v>0</v>
      </c>
      <c r="G1271" s="2">
        <f t="shared" si="24"/>
        <v>145467848.50559998</v>
      </c>
      <c r="H1271" s="2">
        <f t="shared" si="23"/>
        <v>0.12999999523162842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11490147.85</v>
      </c>
      <c r="D1272" s="1">
        <f>BILANCA!E296</f>
        <v>9458508.1400000006</v>
      </c>
      <c r="E1272" s="1">
        <v>0</v>
      </c>
      <c r="F1272" s="1">
        <v>0</v>
      </c>
      <c r="G1272" s="2">
        <f t="shared" si="24"/>
        <v>8787670.4335699994</v>
      </c>
      <c r="H1272" s="2">
        <f t="shared" si="23"/>
        <v>0.29000000096857548</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3724395.83</v>
      </c>
      <c r="D1273" s="1">
        <f>BILANCA!E297</f>
        <v>4901395.24</v>
      </c>
      <c r="E1273" s="1">
        <v>0</v>
      </c>
      <c r="F1273" s="1">
        <v>0</v>
      </c>
      <c r="G1273" s="2">
        <f t="shared" si="24"/>
        <v>3922884.0298999995</v>
      </c>
      <c r="H1273" s="2">
        <f t="shared" si="23"/>
        <v>0.41000000014901161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1133133.54</v>
      </c>
      <c r="D1274" s="1">
        <f>BILANCA!E298</f>
        <v>686469.2</v>
      </c>
      <c r="E1274" s="1">
        <v>0</v>
      </c>
      <c r="F1274" s="1">
        <v>0</v>
      </c>
      <c r="G1274" s="2">
        <f t="shared" si="24"/>
        <v>729266.93453999993</v>
      </c>
      <c r="H1274" s="2">
        <f t="shared" si="23"/>
        <v>0.65999999991618097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881.23</v>
      </c>
      <c r="D1275" s="1">
        <f>BILANCA!E299</f>
        <v>9643</v>
      </c>
      <c r="E1275" s="1">
        <v>0</v>
      </c>
      <c r="F1275" s="1">
        <v>0</v>
      </c>
      <c r="G1275" s="2">
        <f t="shared" si="24"/>
        <v>5888.8311599999997</v>
      </c>
      <c r="H1275" s="2">
        <f t="shared" si="23"/>
        <v>0.23000000000001819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3896511.64</v>
      </c>
      <c r="D1278" s="1">
        <f>BILANCA!E302</f>
        <v>701720.75</v>
      </c>
      <c r="E1278" s="1">
        <v>0</v>
      </c>
      <c r="F1278" s="1">
        <v>0</v>
      </c>
      <c r="G1278" s="2">
        <f t="shared" si="24"/>
        <v>1563486.1762999999</v>
      </c>
      <c r="H1278" s="2">
        <f t="shared" si="23"/>
        <v>0.60999999986961484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34358.01</v>
      </c>
      <c r="D1279" s="1">
        <f>BILANCA!E303</f>
        <v>53431.75</v>
      </c>
      <c r="E1279" s="1">
        <v>0</v>
      </c>
      <c r="F1279" s="1">
        <v>0</v>
      </c>
      <c r="G1279" s="2">
        <f t="shared" si="24"/>
        <v>41801.566959999996</v>
      </c>
      <c r="H1279" s="2">
        <f t="shared" si="23"/>
        <v>0.26000000000203727</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1116393.69</v>
      </c>
      <c r="D1285" s="1">
        <f>BILANCA!E309</f>
        <v>1206125.81</v>
      </c>
      <c r="E1285" s="1">
        <v>0</v>
      </c>
      <c r="F1285" s="1">
        <v>0</v>
      </c>
      <c r="G1285" s="2">
        <f t="shared" si="24"/>
        <v>1065650.88362</v>
      </c>
      <c r="H1285" s="2">
        <f t="shared" si="23"/>
        <v>0.5</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9132.35</v>
      </c>
      <c r="D1287" s="1">
        <f>BILANCA!E311</f>
        <v>0</v>
      </c>
      <c r="E1287" s="1">
        <v>0</v>
      </c>
      <c r="F1287" s="1">
        <v>0</v>
      </c>
      <c r="G1287" s="2">
        <f t="shared" si="24"/>
        <v>2776.2343999999998</v>
      </c>
      <c r="H1287" s="2">
        <f t="shared" si="23"/>
        <v>0.3500000000003638</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854439.84</v>
      </c>
      <c r="D1288" s="1">
        <f>BILANCA!E312</f>
        <v>1364585.02</v>
      </c>
      <c r="E1288" s="1">
        <v>0</v>
      </c>
      <c r="F1288" s="1">
        <v>0</v>
      </c>
      <c r="G1288" s="2">
        <f t="shared" si="24"/>
        <v>1093001.0134000001</v>
      </c>
      <c r="H1288" s="2">
        <f t="shared" si="23"/>
        <v>0.18000000005122274</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147648137.99000001</v>
      </c>
      <c r="D1299" s="6">
        <f>'RAS-funkcijski'!E5</f>
        <v>164525053.51999998</v>
      </c>
      <c r="E1299" s="6">
        <v>0</v>
      </c>
      <c r="F1299" s="6">
        <v>0</v>
      </c>
      <c r="G1299" s="7">
        <f t="shared" si="24"/>
        <v>476698.24502999999</v>
      </c>
      <c r="H1299" s="7">
        <f t="shared" si="23"/>
        <v>0.49000000953674316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140528928.83000001</v>
      </c>
      <c r="D1300" s="1">
        <f>'RAS-funkcijski'!E6</f>
        <v>155310292.03999999</v>
      </c>
      <c r="E1300" s="1">
        <v>0</v>
      </c>
      <c r="F1300" s="1">
        <v>0</v>
      </c>
      <c r="G1300" s="2">
        <f t="shared" si="24"/>
        <v>902299.0258200001</v>
      </c>
      <c r="H1300" s="2">
        <f t="shared" si="23"/>
        <v>0.20999997854232788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140528928.83000001</v>
      </c>
      <c r="D1301" s="1">
        <f>'RAS-funkcijski'!E7</f>
        <v>155310292.03999999</v>
      </c>
      <c r="E1301" s="1">
        <v>0</v>
      </c>
      <c r="F1301" s="1">
        <v>0</v>
      </c>
      <c r="G1301" s="2">
        <f t="shared" si="24"/>
        <v>1353448.5387299999</v>
      </c>
      <c r="H1301" s="2">
        <f t="shared" si="23"/>
        <v>0.20999997854232788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7119209.1600000001</v>
      </c>
      <c r="D1307" s="1">
        <f>'RAS-funkcijski'!E13</f>
        <v>9214761.4800000004</v>
      </c>
      <c r="E1307" s="1">
        <v>0</v>
      </c>
      <c r="F1307" s="1">
        <v>0</v>
      </c>
      <c r="G1307" s="2">
        <f t="shared" si="24"/>
        <v>229938.58907999998</v>
      </c>
      <c r="H1307" s="2">
        <f t="shared" si="23"/>
        <v>0.64000000059604645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1989339.56</v>
      </c>
      <c r="D1308" s="1">
        <f>'RAS-funkcijski'!E14</f>
        <v>959455.12</v>
      </c>
      <c r="E1308" s="1">
        <v>0</v>
      </c>
      <c r="F1308" s="1">
        <v>0</v>
      </c>
      <c r="G1308" s="2">
        <f t="shared" si="24"/>
        <v>39082.498</v>
      </c>
      <c r="H1308" s="2">
        <f t="shared" si="23"/>
        <v>0.55999999993946403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5129869.5999999996</v>
      </c>
      <c r="D1310" s="1">
        <f>'RAS-funkcijski'!E16</f>
        <v>8255306.3600000003</v>
      </c>
      <c r="E1310" s="1">
        <v>0</v>
      </c>
      <c r="F1310" s="1">
        <v>0</v>
      </c>
      <c r="G1310" s="2">
        <f t="shared" si="24"/>
        <v>259685.78784000003</v>
      </c>
      <c r="H1310" s="2">
        <f t="shared" si="23"/>
        <v>0.76000000070780516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411322473.80000001</v>
      </c>
      <c r="D1322" s="1">
        <f>'RAS-funkcijski'!E28</f>
        <v>520211626.64000005</v>
      </c>
      <c r="E1322" s="1">
        <v>0</v>
      </c>
      <c r="F1322" s="1">
        <v>0</v>
      </c>
      <c r="G1322" s="2">
        <f t="shared" si="24"/>
        <v>34841897.449920006</v>
      </c>
      <c r="H1322" s="2">
        <f t="shared" si="23"/>
        <v>0.55999994277954102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302595135.33999997</v>
      </c>
      <c r="D1325" s="1">
        <f>'RAS-funkcijski'!E31</f>
        <v>385651108.29000002</v>
      </c>
      <c r="E1325" s="1">
        <v>0</v>
      </c>
      <c r="F1325" s="1">
        <v>0</v>
      </c>
      <c r="G1325" s="2">
        <f t="shared" si="24"/>
        <v>28995228.501840003</v>
      </c>
      <c r="H1325" s="2">
        <f t="shared" si="23"/>
        <v>0.62999999523162842</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104339046.86</v>
      </c>
      <c r="D1326" s="1">
        <f>'RAS-funkcijski'!E32</f>
        <v>129351808.44</v>
      </c>
      <c r="E1326" s="1">
        <v>0</v>
      </c>
      <c r="F1326" s="1">
        <v>0</v>
      </c>
      <c r="G1326" s="2">
        <f t="shared" si="24"/>
        <v>10165194.584720001</v>
      </c>
      <c r="H1326" s="2">
        <f t="shared" si="23"/>
        <v>0.57999999821186066</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4388291.5999999996</v>
      </c>
      <c r="D1328" s="1">
        <f>'RAS-funkcijski'!E34</f>
        <v>5208709.91</v>
      </c>
      <c r="E1328" s="1">
        <v>0</v>
      </c>
      <c r="F1328" s="1">
        <v>0</v>
      </c>
      <c r="G1328" s="2">
        <f t="shared" si="24"/>
        <v>444171.34259999997</v>
      </c>
      <c r="H1328" s="2">
        <f t="shared" si="23"/>
        <v>0.49000000022351742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558970611.78999996</v>
      </c>
      <c r="D1435" s="13">
        <f>'RAS-funkcijski'!E141</f>
        <v>684736680.16000009</v>
      </c>
      <c r="E1435" s="13">
        <v>0</v>
      </c>
      <c r="F1435" s="13">
        <v>0</v>
      </c>
      <c r="G1435" s="14">
        <f t="shared" si="24"/>
        <v>264196824.17907006</v>
      </c>
      <c r="H1435" s="14">
        <f t="shared" si="27"/>
        <v>0.37000012397766113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18859063.630000003</v>
      </c>
      <c r="D1436" s="6">
        <f>'P-VRIO'!E5</f>
        <v>23480890.620000001</v>
      </c>
      <c r="E1436" s="6">
        <v>0</v>
      </c>
      <c r="F1436" s="6">
        <v>0</v>
      </c>
      <c r="G1436" s="7">
        <f t="shared" si="24"/>
        <v>65820.844870000001</v>
      </c>
      <c r="H1436" s="7">
        <f t="shared" si="27"/>
        <v>0.7499999962747097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1548975.82</v>
      </c>
      <c r="D1437" s="1">
        <f>'P-VRIO'!E6</f>
        <v>16143082.16</v>
      </c>
      <c r="E1437" s="1">
        <v>0</v>
      </c>
      <c r="F1437" s="1">
        <v>0</v>
      </c>
      <c r="G1437" s="2">
        <f t="shared" si="24"/>
        <v>67670.280280000006</v>
      </c>
      <c r="H1437" s="2">
        <f t="shared" si="27"/>
        <v>0.34000000008381903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1548975.82</v>
      </c>
      <c r="D1438" s="1">
        <f>'P-VRIO'!E7</f>
        <v>16143082.16</v>
      </c>
      <c r="E1438" s="1">
        <v>0</v>
      </c>
      <c r="F1438" s="1">
        <v>0</v>
      </c>
      <c r="G1438" s="2">
        <f t="shared" si="24"/>
        <v>101505.42042000001</v>
      </c>
      <c r="H1438" s="2">
        <f t="shared" si="27"/>
        <v>0.34000000008381903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16012919.970000001</v>
      </c>
      <c r="E1439" s="1">
        <v>0</v>
      </c>
      <c r="F1439" s="1">
        <v>0</v>
      </c>
      <c r="G1439" s="2">
        <f t="shared" si="24"/>
        <v>128103.35976000001</v>
      </c>
      <c r="H1439" s="2">
        <f t="shared" si="27"/>
        <v>2.9999999329447746E-2</v>
      </c>
      <c r="I1439" s="10">
        <f t="shared" ref="I1439:I1444" si="28">G1439*H1439</f>
        <v>3843.1007069000034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1548975.82</v>
      </c>
      <c r="D1440" s="1">
        <f>'P-VRIO'!E9</f>
        <v>130162.19</v>
      </c>
      <c r="E1440" s="1">
        <v>0</v>
      </c>
      <c r="F1440" s="1">
        <v>0</v>
      </c>
      <c r="G1440" s="2">
        <f t="shared" si="24"/>
        <v>9046.5010000000002</v>
      </c>
      <c r="H1440" s="2">
        <f t="shared" si="27"/>
        <v>0.36999999993713573</v>
      </c>
      <c r="I1440" s="10">
        <f t="shared" si="28"/>
        <v>3347.2053694312985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17310087.810000002</v>
      </c>
      <c r="D1453" s="1">
        <f>'P-VRIO'!E22</f>
        <v>7337808.46</v>
      </c>
      <c r="E1453" s="1">
        <v>0</v>
      </c>
      <c r="F1453" s="1">
        <v>0</v>
      </c>
      <c r="G1453" s="2">
        <f t="shared" si="24"/>
        <v>575742.68513999996</v>
      </c>
      <c r="H1453" s="2">
        <f t="shared" si="27"/>
        <v>0.64999999757856131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17310087.810000002</v>
      </c>
      <c r="D1454" s="1">
        <f>'P-VRIO'!E23</f>
        <v>7336214.5300000003</v>
      </c>
      <c r="E1454" s="1">
        <v>0</v>
      </c>
      <c r="F1454" s="1">
        <v>0</v>
      </c>
      <c r="G1454" s="2">
        <f t="shared" si="24"/>
        <v>607667.82053000014</v>
      </c>
      <c r="H1454" s="2">
        <f t="shared" si="27"/>
        <v>0.65999999735504389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2674198.4300000002</v>
      </c>
      <c r="D1455" s="1">
        <f>'P-VRIO'!E24</f>
        <v>4489477.33</v>
      </c>
      <c r="E1455" s="1">
        <v>0</v>
      </c>
      <c r="F1455" s="1">
        <v>0</v>
      </c>
      <c r="G1455" s="2">
        <f t="shared" si="24"/>
        <v>233063.06180000002</v>
      </c>
      <c r="H1455" s="2">
        <f t="shared" si="27"/>
        <v>0.76000000024214387</v>
      </c>
      <c r="I1455" s="10">
        <f t="shared" ref="I1455:I1460" si="30">G1455*H1455</f>
        <v>177127.92702443482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14631319.380000001</v>
      </c>
      <c r="D1456" s="1">
        <f>'P-VRIO'!E25</f>
        <v>2846139.89</v>
      </c>
      <c r="E1456" s="1">
        <v>0</v>
      </c>
      <c r="F1456" s="1">
        <v>0</v>
      </c>
      <c r="G1456" s="2">
        <f t="shared" si="24"/>
        <v>426795.58236</v>
      </c>
      <c r="H1456" s="2">
        <f t="shared" si="27"/>
        <v>0.49000000068917871</v>
      </c>
      <c r="I1456" s="10">
        <f t="shared" si="30"/>
        <v>209129.83565053841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4560</v>
      </c>
      <c r="D1458" s="1">
        <f>'P-VRIO'!E27</f>
        <v>0</v>
      </c>
      <c r="E1458" s="1">
        <v>0</v>
      </c>
      <c r="F1458" s="1">
        <v>0</v>
      </c>
      <c r="G1458" s="2">
        <f t="shared" si="24"/>
        <v>104.88</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10</v>
      </c>
      <c r="D1460" s="1">
        <f>'P-VRIO'!E29</f>
        <v>597.30999999999995</v>
      </c>
      <c r="E1460" s="1">
        <v>0</v>
      </c>
      <c r="F1460" s="1">
        <v>0</v>
      </c>
      <c r="G1460" s="2">
        <f t="shared" si="24"/>
        <v>30.115499999999997</v>
      </c>
      <c r="H1460" s="2">
        <f t="shared" si="27"/>
        <v>0.30999999999994543</v>
      </c>
      <c r="I1460" s="10">
        <f t="shared" si="30"/>
        <v>9.3358049999983557</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1593.93</v>
      </c>
      <c r="E1461" s="1">
        <v>0</v>
      </c>
      <c r="F1461" s="1">
        <v>0</v>
      </c>
      <c r="G1461" s="2">
        <f t="shared" si="24"/>
        <v>82.884360000000001</v>
      </c>
      <c r="H1461" s="2">
        <f t="shared" si="27"/>
        <v>6.9999999999936335E-2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1593.93</v>
      </c>
      <c r="E1463" s="1">
        <v>0</v>
      </c>
      <c r="F1463" s="1">
        <v>0</v>
      </c>
      <c r="G1463" s="2">
        <f t="shared" si="24"/>
        <v>89.260080000000002</v>
      </c>
      <c r="H1463" s="2">
        <f t="shared" si="27"/>
        <v>6.9999999999936335E-2</v>
      </c>
      <c r="I1463" s="10">
        <f t="shared" si="31"/>
        <v>6.2482055999943178</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225.6</v>
      </c>
      <c r="E1469" s="1">
        <v>0</v>
      </c>
      <c r="F1469" s="1">
        <v>0</v>
      </c>
      <c r="G1469" s="2">
        <f t="shared" si="24"/>
        <v>15.340800000000002</v>
      </c>
      <c r="H1469" s="2">
        <f t="shared" si="27"/>
        <v>0.40000000000000568</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225.6</v>
      </c>
      <c r="E1475" s="1">
        <v>0</v>
      </c>
      <c r="F1475" s="1">
        <v>0</v>
      </c>
      <c r="G1475" s="2">
        <f t="shared" si="24"/>
        <v>18.047999999999998</v>
      </c>
      <c r="H1475" s="2">
        <f t="shared" si="27"/>
        <v>0.40000000000000568</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0.34</v>
      </c>
      <c r="E1476" s="1">
        <v>0</v>
      </c>
      <c r="F1476" s="1">
        <v>0</v>
      </c>
      <c r="G1476" s="2">
        <f t="shared" si="24"/>
        <v>2.7880000000000002E-2</v>
      </c>
      <c r="H1476" s="2">
        <f t="shared" si="27"/>
        <v>0.34</v>
      </c>
      <c r="I1476" s="10">
        <f t="shared" ref="I1476:I1479" si="33">G1476*H1476</f>
        <v>9.4792000000000019E-3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225.26</v>
      </c>
      <c r="E1477" s="1">
        <v>0</v>
      </c>
      <c r="F1477" s="1">
        <v>0</v>
      </c>
      <c r="G1477" s="2">
        <f t="shared" si="24"/>
        <v>18.92184</v>
      </c>
      <c r="H1477" s="2">
        <f t="shared" si="27"/>
        <v>0.25999999999999091</v>
      </c>
      <c r="I1477" s="10">
        <f t="shared" si="33"/>
        <v>4.9196783999998281</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230255081.38</v>
      </c>
      <c r="D1480" s="6"/>
      <c r="E1480" s="6">
        <v>0</v>
      </c>
      <c r="F1480" s="6">
        <v>0</v>
      </c>
      <c r="G1480" s="7">
        <f t="shared" ref="G1480:G1580" si="34">B1480/1000*C1480</f>
        <v>230255.08137999999</v>
      </c>
      <c r="H1480" s="7">
        <f t="shared" ref="H1480:H1580" si="35">ABS(C1480-ROUND(C1480,0))</f>
        <v>0.37999999523162842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825070229.00999975</v>
      </c>
      <c r="D1481" s="1">
        <v>0</v>
      </c>
      <c r="E1481" s="1">
        <v>0</v>
      </c>
      <c r="F1481" s="1">
        <v>0</v>
      </c>
      <c r="G1481" s="2">
        <f t="shared" si="34"/>
        <v>1650140.4580199996</v>
      </c>
      <c r="H1481" s="2">
        <f t="shared" si="35"/>
        <v>9.9997520446777344E-3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46194779.420000002</v>
      </c>
      <c r="D1482" s="1">
        <v>0</v>
      </c>
      <c r="E1482" s="1">
        <v>0</v>
      </c>
      <c r="F1482" s="1">
        <v>0</v>
      </c>
      <c r="G1482" s="2">
        <f t="shared" si="34"/>
        <v>138584.33826000002</v>
      </c>
      <c r="H1482" s="2">
        <f t="shared" si="35"/>
        <v>0.42000000178813934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721854544.62999988</v>
      </c>
      <c r="D1483" s="1">
        <v>0</v>
      </c>
      <c r="E1483" s="1">
        <v>0</v>
      </c>
      <c r="F1483" s="1">
        <v>0</v>
      </c>
      <c r="G1483" s="2">
        <f t="shared" si="34"/>
        <v>2887418.1785199996</v>
      </c>
      <c r="H1483" s="2">
        <f t="shared" si="35"/>
        <v>0.37000012397766113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433653927.77999997</v>
      </c>
      <c r="D1484" s="1">
        <v>0</v>
      </c>
      <c r="E1484" s="1">
        <v>0</v>
      </c>
      <c r="F1484" s="1">
        <v>0</v>
      </c>
      <c r="G1484" s="2">
        <f t="shared" si="34"/>
        <v>2168269.6388999997</v>
      </c>
      <c r="H1484" s="2">
        <f t="shared" si="35"/>
        <v>0.22000002861022949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158487408.63999999</v>
      </c>
      <c r="D1485" s="1">
        <v>0</v>
      </c>
      <c r="E1485" s="1">
        <v>0</v>
      </c>
      <c r="F1485" s="1">
        <v>0</v>
      </c>
      <c r="G1485" s="2">
        <f t="shared" si="34"/>
        <v>950924.45183999988</v>
      </c>
      <c r="H1485" s="2">
        <f t="shared" si="35"/>
        <v>0.36000001430511475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565505.21</v>
      </c>
      <c r="D1486" s="1">
        <v>0</v>
      </c>
      <c r="E1486" s="1">
        <v>0</v>
      </c>
      <c r="F1486" s="1">
        <v>0</v>
      </c>
      <c r="G1486" s="2">
        <f t="shared" si="34"/>
        <v>3958.53647</v>
      </c>
      <c r="H1486" s="2">
        <f t="shared" si="35"/>
        <v>0.2099999999627471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392717.14</v>
      </c>
      <c r="D1487" s="1">
        <v>0</v>
      </c>
      <c r="E1487" s="1">
        <v>0</v>
      </c>
      <c r="F1487" s="1">
        <v>0</v>
      </c>
      <c r="G1487" s="2">
        <f t="shared" si="34"/>
        <v>3141.7371200000002</v>
      </c>
      <c r="H1487" s="2">
        <f t="shared" si="35"/>
        <v>0.14000000001396984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1648301.61</v>
      </c>
      <c r="D1489" s="1">
        <v>0</v>
      </c>
      <c r="E1489" s="1">
        <v>0</v>
      </c>
      <c r="F1489" s="1">
        <v>0</v>
      </c>
      <c r="G1489" s="2">
        <f t="shared" si="34"/>
        <v>16483.016100000001</v>
      </c>
      <c r="H1489" s="2">
        <f t="shared" si="35"/>
        <v>0.38999999989755452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37256.93</v>
      </c>
      <c r="D1490" s="1">
        <v>0</v>
      </c>
      <c r="E1490" s="1">
        <v>0</v>
      </c>
      <c r="F1490" s="1">
        <v>0</v>
      </c>
      <c r="G1490" s="2">
        <f t="shared" si="34"/>
        <v>409.82622999999995</v>
      </c>
      <c r="H1490" s="2">
        <f t="shared" si="35"/>
        <v>6.9999999999708962E-2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127069427.31999999</v>
      </c>
      <c r="D1491" s="1">
        <v>0</v>
      </c>
      <c r="E1491" s="1">
        <v>0</v>
      </c>
      <c r="F1491" s="1">
        <v>0</v>
      </c>
      <c r="G1491" s="2">
        <f t="shared" si="34"/>
        <v>1524833.12784</v>
      </c>
      <c r="H1491" s="2">
        <f t="shared" si="35"/>
        <v>0.31999999284744263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55759568.409999996</v>
      </c>
      <c r="D1492" s="1">
        <v>0</v>
      </c>
      <c r="E1492" s="1">
        <v>0</v>
      </c>
      <c r="F1492" s="1">
        <v>0</v>
      </c>
      <c r="G1492" s="2">
        <f t="shared" si="34"/>
        <v>724874.38932999992</v>
      </c>
      <c r="H1492" s="2">
        <f t="shared" si="35"/>
        <v>0.40999999642372131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1261336.55</v>
      </c>
      <c r="D1493" s="1">
        <v>0</v>
      </c>
      <c r="E1493" s="1">
        <v>0</v>
      </c>
      <c r="F1493" s="1">
        <v>0</v>
      </c>
      <c r="G1493" s="2">
        <f t="shared" si="34"/>
        <v>17658.7117</v>
      </c>
      <c r="H1493" s="2">
        <f t="shared" si="35"/>
        <v>0.44999999995343387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1261336.55</v>
      </c>
      <c r="D1497" s="1">
        <v>0</v>
      </c>
      <c r="E1497" s="1">
        <v>0</v>
      </c>
      <c r="F1497" s="1">
        <v>0</v>
      </c>
      <c r="G1497" s="2">
        <f t="shared" si="34"/>
        <v>22704.0579</v>
      </c>
      <c r="H1497" s="2">
        <f t="shared" si="35"/>
        <v>0.44999999995343387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820433019.38</v>
      </c>
      <c r="D1499" s="1">
        <v>0</v>
      </c>
      <c r="E1499" s="1">
        <v>0</v>
      </c>
      <c r="F1499" s="1">
        <v>0</v>
      </c>
      <c r="G1499" s="2">
        <f t="shared" si="34"/>
        <v>16408660.387600001</v>
      </c>
      <c r="H1499" s="2">
        <f t="shared" si="35"/>
        <v>0.37999999523162842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48645379.909999996</v>
      </c>
      <c r="D1500" s="1">
        <v>0</v>
      </c>
      <c r="E1500" s="1">
        <v>0</v>
      </c>
      <c r="F1500" s="1">
        <v>0</v>
      </c>
      <c r="G1500" s="2">
        <f t="shared" si="34"/>
        <v>1021552.97811</v>
      </c>
      <c r="H1500" s="2">
        <f t="shared" si="35"/>
        <v>9.0000003576278687E-2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716933349.50999999</v>
      </c>
      <c r="D1501" s="1">
        <v>0</v>
      </c>
      <c r="E1501" s="1">
        <v>0</v>
      </c>
      <c r="F1501" s="1">
        <v>0</v>
      </c>
      <c r="G1501" s="2">
        <f t="shared" si="34"/>
        <v>15772533.689219998</v>
      </c>
      <c r="H1501" s="2">
        <f t="shared" si="35"/>
        <v>0.49000000953674316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428278001.33999997</v>
      </c>
      <c r="D1502" s="1">
        <v>0</v>
      </c>
      <c r="E1502" s="1">
        <v>0</v>
      </c>
      <c r="F1502" s="1">
        <v>0</v>
      </c>
      <c r="G1502" s="2">
        <f t="shared" si="34"/>
        <v>9850394.0308199991</v>
      </c>
      <c r="H1502" s="2">
        <f t="shared" si="35"/>
        <v>0.3399999737739563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157838193.91</v>
      </c>
      <c r="D1503" s="1">
        <v>0</v>
      </c>
      <c r="E1503" s="1">
        <v>0</v>
      </c>
      <c r="F1503" s="1">
        <v>0</v>
      </c>
      <c r="G1503" s="2">
        <f t="shared" si="34"/>
        <v>3788116.6538399998</v>
      </c>
      <c r="H1503" s="2">
        <f t="shared" si="35"/>
        <v>9.0000003576278687E-2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562969.31000000006</v>
      </c>
      <c r="D1504" s="1">
        <v>0</v>
      </c>
      <c r="E1504" s="1">
        <v>0</v>
      </c>
      <c r="F1504" s="1">
        <v>0</v>
      </c>
      <c r="G1504" s="2">
        <f t="shared" si="34"/>
        <v>14074.232750000003</v>
      </c>
      <c r="H1504" s="2">
        <f t="shared" si="35"/>
        <v>0.31000000005587935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392717.14</v>
      </c>
      <c r="D1505" s="1">
        <v>0</v>
      </c>
      <c r="E1505" s="1">
        <v>0</v>
      </c>
      <c r="F1505" s="1">
        <v>0</v>
      </c>
      <c r="G1505" s="2">
        <f t="shared" si="34"/>
        <v>10210.645640000001</v>
      </c>
      <c r="H1505" s="2">
        <f t="shared" si="35"/>
        <v>0.14000000001396984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1665728.45</v>
      </c>
      <c r="D1507" s="1">
        <v>0</v>
      </c>
      <c r="E1507" s="1">
        <v>0</v>
      </c>
      <c r="F1507" s="1">
        <v>0</v>
      </c>
      <c r="G1507" s="2">
        <f t="shared" si="34"/>
        <v>46640.3966</v>
      </c>
      <c r="H1507" s="2">
        <f t="shared" si="35"/>
        <v>0.44999999995343387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37256.93</v>
      </c>
      <c r="D1508" s="1">
        <v>0</v>
      </c>
      <c r="E1508" s="1">
        <v>0</v>
      </c>
      <c r="F1508" s="1">
        <v>0</v>
      </c>
      <c r="G1508" s="2">
        <f t="shared" si="34"/>
        <v>1080.4509700000001</v>
      </c>
      <c r="H1508" s="2">
        <f t="shared" si="35"/>
        <v>6.9999999999708962E-2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128158482.43000001</v>
      </c>
      <c r="D1509" s="1">
        <v>0</v>
      </c>
      <c r="E1509" s="1">
        <v>0</v>
      </c>
      <c r="F1509" s="1">
        <v>0</v>
      </c>
      <c r="G1509" s="2">
        <f t="shared" si="34"/>
        <v>3844754.4728999999</v>
      </c>
      <c r="H1509" s="2">
        <f t="shared" si="35"/>
        <v>0.43000000715255737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54150520.590000004</v>
      </c>
      <c r="D1510" s="1">
        <v>0</v>
      </c>
      <c r="E1510" s="1">
        <v>0</v>
      </c>
      <c r="F1510" s="1">
        <v>0</v>
      </c>
      <c r="G1510" s="2">
        <f t="shared" si="34"/>
        <v>1678666.1382900001</v>
      </c>
      <c r="H1510" s="2">
        <f t="shared" si="35"/>
        <v>0.40999999642372131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703769.37</v>
      </c>
      <c r="D1511" s="1">
        <v>0</v>
      </c>
      <c r="E1511" s="1">
        <v>0</v>
      </c>
      <c r="F1511" s="1">
        <v>0</v>
      </c>
      <c r="G1511" s="2">
        <f t="shared" si="34"/>
        <v>22520.619839999999</v>
      </c>
      <c r="H1511" s="2">
        <f t="shared" si="35"/>
        <v>0.36999999999534339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703769.37</v>
      </c>
      <c r="D1515" s="1">
        <v>0</v>
      </c>
      <c r="E1515" s="1">
        <v>0</v>
      </c>
      <c r="F1515" s="1">
        <v>0</v>
      </c>
      <c r="G1515" s="2">
        <f t="shared" si="34"/>
        <v>25335.697319999999</v>
      </c>
      <c r="H1515" s="2">
        <f t="shared" si="35"/>
        <v>0.36999999999534339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234892291.00999975</v>
      </c>
      <c r="D1517" s="1">
        <v>0</v>
      </c>
      <c r="E1517" s="1">
        <v>0</v>
      </c>
      <c r="F1517" s="1">
        <v>0</v>
      </c>
      <c r="G1517" s="2">
        <f t="shared" si="34"/>
        <v>8925907.058379991</v>
      </c>
      <c r="H1517" s="2">
        <f t="shared" si="35"/>
        <v>9.9997520446777344E-3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1430655.8</v>
      </c>
      <c r="D1518" s="1">
        <v>0</v>
      </c>
      <c r="E1518" s="1">
        <v>0</v>
      </c>
      <c r="F1518" s="1">
        <v>0</v>
      </c>
      <c r="G1518" s="2">
        <f t="shared" si="34"/>
        <v>55795.576200000003</v>
      </c>
      <c r="H1518" s="2">
        <f t="shared" si="35"/>
        <v>0.19999999995343387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13.27</v>
      </c>
      <c r="D1519" s="1">
        <v>0</v>
      </c>
      <c r="E1519" s="1">
        <v>0</v>
      </c>
      <c r="F1519" s="1">
        <v>0</v>
      </c>
      <c r="G1519" s="2">
        <f t="shared" si="34"/>
        <v>0.53079999999999994</v>
      </c>
      <c r="H1519" s="2">
        <f t="shared" si="35"/>
        <v>0.26999999999999957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13.27</v>
      </c>
      <c r="D1520" s="1">
        <v>0</v>
      </c>
      <c r="E1520" s="1">
        <v>0</v>
      </c>
      <c r="F1520" s="1">
        <v>0</v>
      </c>
      <c r="G1520" s="2">
        <f t="shared" si="34"/>
        <v>0.54407000000000005</v>
      </c>
      <c r="H1520" s="2">
        <f t="shared" si="35"/>
        <v>0.26999999999999957</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452436.16000000003</v>
      </c>
      <c r="D1524" s="1">
        <v>0</v>
      </c>
      <c r="E1524" s="1">
        <v>0</v>
      </c>
      <c r="F1524" s="1">
        <v>0</v>
      </c>
      <c r="G1524" s="2">
        <f t="shared" si="34"/>
        <v>20359.627199999999</v>
      </c>
      <c r="H1524" s="2">
        <f t="shared" si="35"/>
        <v>0.16000000003259629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452287.46</v>
      </c>
      <c r="D1530" s="1">
        <v>0</v>
      </c>
      <c r="E1530" s="1">
        <v>0</v>
      </c>
      <c r="F1530" s="1">
        <v>0</v>
      </c>
      <c r="G1530" s="2">
        <f t="shared" si="34"/>
        <v>23066.660459999999</v>
      </c>
      <c r="H1530" s="2">
        <f t="shared" si="35"/>
        <v>0.46000000002095476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395330.66</v>
      </c>
      <c r="D1531" s="1">
        <v>0</v>
      </c>
      <c r="E1531" s="1">
        <v>0</v>
      </c>
      <c r="F1531" s="1">
        <v>0</v>
      </c>
      <c r="G1531" s="2">
        <f t="shared" si="34"/>
        <v>20557.194319999999</v>
      </c>
      <c r="H1531" s="2">
        <f t="shared" si="35"/>
        <v>0.34000000002561137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29828.83</v>
      </c>
      <c r="D1532" s="1">
        <v>0</v>
      </c>
      <c r="E1532" s="1">
        <v>0</v>
      </c>
      <c r="F1532" s="1">
        <v>0</v>
      </c>
      <c r="G1532" s="2">
        <f t="shared" si="34"/>
        <v>1580.9279900000001</v>
      </c>
      <c r="H1532" s="2">
        <f t="shared" si="35"/>
        <v>0.16999999999825377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6896.32</v>
      </c>
      <c r="D1533" s="1">
        <v>0</v>
      </c>
      <c r="E1533" s="1">
        <v>0</v>
      </c>
      <c r="F1533" s="1">
        <v>0</v>
      </c>
      <c r="G1533" s="2">
        <f t="shared" si="34"/>
        <v>372.40127999999999</v>
      </c>
      <c r="H1533" s="2">
        <f t="shared" si="35"/>
        <v>0.31999999999970896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20231.650000000001</v>
      </c>
      <c r="D1534" s="1">
        <v>0</v>
      </c>
      <c r="E1534" s="1">
        <v>0</v>
      </c>
      <c r="F1534" s="1">
        <v>0</v>
      </c>
      <c r="G1534" s="2">
        <f t="shared" si="34"/>
        <v>1112.7407500000002</v>
      </c>
      <c r="H1534" s="2">
        <f t="shared" si="35"/>
        <v>0.34999999999854481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148.63</v>
      </c>
      <c r="D1535" s="1">
        <v>0</v>
      </c>
      <c r="E1535" s="1">
        <v>0</v>
      </c>
      <c r="F1535" s="1">
        <v>0</v>
      </c>
      <c r="G1535" s="2">
        <f t="shared" si="34"/>
        <v>8.3232800000000005</v>
      </c>
      <c r="H1535" s="2">
        <f t="shared" si="35"/>
        <v>0.37000000000000455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148.63</v>
      </c>
      <c r="D1536" s="1">
        <v>0</v>
      </c>
      <c r="E1536" s="1">
        <v>0</v>
      </c>
      <c r="F1536" s="1">
        <v>0</v>
      </c>
      <c r="G1536" s="2">
        <f t="shared" si="34"/>
        <v>8.4719099999999994</v>
      </c>
      <c r="H1536" s="2">
        <f t="shared" si="35"/>
        <v>0.37000000000000455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7.0000000000000007E-2</v>
      </c>
      <c r="D1560" s="1">
        <v>0</v>
      </c>
      <c r="E1560" s="1">
        <v>0</v>
      </c>
      <c r="F1560" s="1">
        <v>0</v>
      </c>
      <c r="G1560" s="2">
        <f t="shared" si="34"/>
        <v>5.6700000000000006E-3</v>
      </c>
      <c r="H1560" s="2">
        <f t="shared" si="35"/>
        <v>7.0000000000000007E-2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7.0000000000000007E-2</v>
      </c>
      <c r="D1562" s="1">
        <v>0</v>
      </c>
      <c r="E1562" s="1">
        <v>0</v>
      </c>
      <c r="F1562" s="1">
        <v>0</v>
      </c>
      <c r="G1562" s="2">
        <f t="shared" si="34"/>
        <v>5.8100000000000009E-3</v>
      </c>
      <c r="H1562" s="2">
        <f t="shared" si="35"/>
        <v>7.0000000000000007E-2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978206.37</v>
      </c>
      <c r="D1565" s="1">
        <v>0</v>
      </c>
      <c r="E1565" s="1">
        <v>0</v>
      </c>
      <c r="F1565" s="1">
        <v>0</v>
      </c>
      <c r="G1565" s="2">
        <f t="shared" si="34"/>
        <v>84125.74781999999</v>
      </c>
      <c r="H1565" s="2">
        <f t="shared" si="35"/>
        <v>0.36999999999534339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977831.37</v>
      </c>
      <c r="D1566" s="1">
        <v>0</v>
      </c>
      <c r="E1566" s="1">
        <v>0</v>
      </c>
      <c r="F1566" s="1">
        <v>0</v>
      </c>
      <c r="G1566" s="2">
        <f t="shared" si="34"/>
        <v>85071.329189999989</v>
      </c>
      <c r="H1566" s="2">
        <f t="shared" si="35"/>
        <v>0.36999999999534339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375</v>
      </c>
      <c r="D1567" s="1">
        <v>0</v>
      </c>
      <c r="E1567" s="1">
        <v>0</v>
      </c>
      <c r="F1567" s="1">
        <v>0</v>
      </c>
      <c r="G1567" s="2">
        <f t="shared" si="34"/>
        <v>33</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233461635.20999998</v>
      </c>
      <c r="D1576" s="1">
        <v>0</v>
      </c>
      <c r="E1576" s="1">
        <v>0</v>
      </c>
      <c r="F1576" s="1">
        <v>0</v>
      </c>
      <c r="G1576" s="2">
        <f t="shared" si="34"/>
        <v>22645778.615369998</v>
      </c>
      <c r="H1576" s="2">
        <f t="shared" si="35"/>
        <v>0.20999997854232788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1845771.82</v>
      </c>
      <c r="D1577" s="1">
        <v>0</v>
      </c>
      <c r="E1577" s="1">
        <v>0</v>
      </c>
      <c r="F1577" s="1">
        <v>0</v>
      </c>
      <c r="G1577" s="2">
        <f t="shared" si="34"/>
        <v>180885.63836000001</v>
      </c>
      <c r="H1577" s="2">
        <f t="shared" si="35"/>
        <v>0.17999999993480742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226359929.16999999</v>
      </c>
      <c r="D1578" s="1">
        <v>0</v>
      </c>
      <c r="E1578" s="1">
        <v>0</v>
      </c>
      <c r="F1578" s="1">
        <v>0</v>
      </c>
      <c r="G1578" s="2">
        <f t="shared" si="34"/>
        <v>22409632.987829998</v>
      </c>
      <c r="H1578" s="2">
        <f t="shared" si="35"/>
        <v>0.16999998688697815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2504318.7799999998</v>
      </c>
      <c r="D1579" s="1">
        <v>0</v>
      </c>
      <c r="E1579" s="1">
        <v>0</v>
      </c>
      <c r="F1579" s="1">
        <v>0</v>
      </c>
      <c r="G1579" s="2">
        <f t="shared" si="34"/>
        <v>250431.878</v>
      </c>
      <c r="H1579" s="2">
        <f t="shared" si="35"/>
        <v>0.22000000020489097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2751615.44</v>
      </c>
      <c r="D1580" s="13">
        <v>0</v>
      </c>
      <c r="E1580" s="13">
        <v>0</v>
      </c>
      <c r="F1580" s="13">
        <v>0</v>
      </c>
      <c r="G1580" s="14">
        <f t="shared" si="34"/>
        <v>277913.15944000002</v>
      </c>
      <c r="H1580" s="14">
        <f t="shared" si="35"/>
        <v>0.43999999994412065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51441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549576472.10000002</v>
      </c>
      <c r="I16" s="170">
        <f>'PR-RAS'!E6</f>
        <v>686569764.45999992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495598512.09000003</v>
      </c>
      <c r="I17" s="170">
        <f>'PR-RAS'!E151</f>
        <v>630847551.14000022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1829472.3399999663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100556.15000028163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316433486.60999995</v>
      </c>
      <c r="I20" s="173">
        <f>BILANCA!E7</f>
        <v>387715341.56999999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277916857.11000001</v>
      </c>
      <c r="I21" s="175">
        <f>BILANCA!E68</f>
        <v>285523974.63999999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230315314.68999997</v>
      </c>
      <c r="I22" s="175">
        <f>BILANCA!E176</f>
        <v>234960773.06000003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364035029.02999997</v>
      </c>
      <c r="I23" s="177">
        <f>BILANCA!E237</f>
        <v>438278543.15000004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147648137.99000001</v>
      </c>
      <c r="I24" s="173">
        <f>'RAS-funkcijski'!E5</f>
        <v>164525053.51999998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558970611.78999996</v>
      </c>
      <c r="I28" s="179">
        <f>'RAS-funkcijski'!E141</f>
        <v>684736680.16000009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18859063.630000003</v>
      </c>
      <c r="I29" s="173">
        <f>'P-VRIO'!E5</f>
        <v>23480890.620000001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17310087.810000002</v>
      </c>
      <c r="I30" s="175">
        <f>'P-VRIO'!E22</f>
        <v>7337808.46</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225.6</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225.6</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230255081.38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234892291.00999975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1430655.8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233461635.20999998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2"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549576472.10000002</v>
      </c>
      <c r="E6" s="51">
        <f>E7+E44+E50+E82+E106+E124+E133+E139</f>
        <v>686569764.45999992</v>
      </c>
      <c r="F6" s="52">
        <f t="shared" ref="F6:F131" si="0">IF(D6&lt;&gt;0,IF(E6/D6&gt;=100,"&gt;&gt;100",E6/D6*100),"-")</f>
        <v>124.92706644382565</v>
      </c>
    </row>
    <row r="7" spans="1:25" ht="12.75" customHeight="1" x14ac:dyDescent="0.2">
      <c r="A7" s="53">
        <v>61</v>
      </c>
      <c r="B7" s="294" t="s">
        <v>60</v>
      </c>
      <c r="C7" s="50" t="s">
        <v>61</v>
      </c>
      <c r="D7" s="51">
        <f t="shared" ref="D7:E7" si="1">D8+D17+D23+D29+D37+D40</f>
        <v>1458800.41</v>
      </c>
      <c r="E7" s="51">
        <f t="shared" si="1"/>
        <v>1612132.96</v>
      </c>
      <c r="F7" s="52">
        <f t="shared" si="0"/>
        <v>110.51086556796348</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1458800.41</v>
      </c>
      <c r="E29" s="51">
        <f t="shared" si="5"/>
        <v>1612132.96</v>
      </c>
      <c r="F29" s="52">
        <f t="shared" si="0"/>
        <v>110.51086556796348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1458800.41</v>
      </c>
      <c r="E36" s="242">
        <v>1612132.96</v>
      </c>
      <c r="F36" s="52">
        <f t="shared" si="0"/>
        <v>110.51086556796348</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33943153.399999999</v>
      </c>
      <c r="E50" s="51">
        <f>E51+E54+E59+E62+E65+E68+E71+E74+E77</f>
        <v>31124594.310000002</v>
      </c>
      <c r="F50" s="52">
        <f t="shared" si="0"/>
        <v>91.696236773334093</v>
      </c>
    </row>
    <row r="51" spans="1:6" ht="12.75" customHeight="1" x14ac:dyDescent="0.2">
      <c r="A51" s="53">
        <v>631</v>
      </c>
      <c r="B51" s="86" t="s">
        <v>148</v>
      </c>
      <c r="C51" s="50" t="s">
        <v>149</v>
      </c>
      <c r="D51" s="51">
        <f t="shared" ref="D51:E51" si="10">D52+D53</f>
        <v>0</v>
      </c>
      <c r="E51" s="51">
        <f t="shared" si="10"/>
        <v>3305.64</v>
      </c>
      <c r="F51" s="52" t="str">
        <f t="shared" si="0"/>
        <v>-</v>
      </c>
    </row>
    <row r="52" spans="1:6" ht="12.75" customHeight="1" x14ac:dyDescent="0.2">
      <c r="A52" s="53">
        <v>6311</v>
      </c>
      <c r="B52" s="86" t="s">
        <v>150</v>
      </c>
      <c r="C52" s="50" t="s">
        <v>151</v>
      </c>
      <c r="D52" s="242">
        <v>0</v>
      </c>
      <c r="E52" s="242">
        <v>3305.64</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32658421.629999999</v>
      </c>
      <c r="E54" s="51">
        <f t="shared" si="11"/>
        <v>29763759.73</v>
      </c>
      <c r="F54" s="52">
        <f t="shared" si="0"/>
        <v>91.13655297615189</v>
      </c>
    </row>
    <row r="55" spans="1:6" ht="12.75" customHeight="1" x14ac:dyDescent="0.2">
      <c r="A55" s="53">
        <v>6321</v>
      </c>
      <c r="B55" s="86" t="s">
        <v>156</v>
      </c>
      <c r="C55" s="50" t="s">
        <v>157</v>
      </c>
      <c r="D55" s="242">
        <v>1229.55</v>
      </c>
      <c r="E55" s="242">
        <v>5038.1000000000004</v>
      </c>
      <c r="F55" s="52">
        <f t="shared" si="0"/>
        <v>409.7515351144728</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7645696.0199999996</v>
      </c>
      <c r="E57" s="242">
        <v>10238005.35</v>
      </c>
      <c r="F57" s="52">
        <f t="shared" si="0"/>
        <v>133.90547208807288</v>
      </c>
    </row>
    <row r="58" spans="1:6" ht="12.75" customHeight="1" x14ac:dyDescent="0.2">
      <c r="A58" s="53">
        <v>6324</v>
      </c>
      <c r="B58" s="86" t="s">
        <v>162</v>
      </c>
      <c r="C58" s="50" t="s">
        <v>163</v>
      </c>
      <c r="D58" s="242">
        <v>25011496.059999999</v>
      </c>
      <c r="E58" s="242">
        <v>19520716.280000001</v>
      </c>
      <c r="F58" s="52">
        <f t="shared" si="0"/>
        <v>78.046975811330185</v>
      </c>
    </row>
    <row r="59" spans="1:6" ht="24" x14ac:dyDescent="0.2">
      <c r="A59" s="53">
        <v>633</v>
      </c>
      <c r="B59" s="86" t="s">
        <v>164</v>
      </c>
      <c r="C59" s="50" t="s">
        <v>165</v>
      </c>
      <c r="D59" s="51">
        <f t="shared" ref="D59:E59" si="12">SUM(D60:D61)</f>
        <v>1753.77</v>
      </c>
      <c r="E59" s="51">
        <f t="shared" si="12"/>
        <v>70084.800000000003</v>
      </c>
      <c r="F59" s="52">
        <f t="shared" si="0"/>
        <v>3996.236678697891</v>
      </c>
    </row>
    <row r="60" spans="1:6" ht="24" x14ac:dyDescent="0.2">
      <c r="A60" s="53">
        <v>6331</v>
      </c>
      <c r="B60" s="86" t="s">
        <v>166</v>
      </c>
      <c r="C60" s="50" t="s">
        <v>167</v>
      </c>
      <c r="D60" s="242">
        <v>1753.77</v>
      </c>
      <c r="E60" s="242">
        <v>84.8</v>
      </c>
      <c r="F60" s="52">
        <f t="shared" si="0"/>
        <v>4.8352976730129953</v>
      </c>
    </row>
    <row r="61" spans="1:6" ht="24" x14ac:dyDescent="0.2">
      <c r="A61" s="53">
        <v>6332</v>
      </c>
      <c r="B61" s="86" t="s">
        <v>168</v>
      </c>
      <c r="C61" s="50" t="s">
        <v>169</v>
      </c>
      <c r="D61" s="242">
        <v>0</v>
      </c>
      <c r="E61" s="242">
        <v>70000</v>
      </c>
      <c r="F61" s="52" t="str">
        <f t="shared" si="0"/>
        <v>-</v>
      </c>
    </row>
    <row r="62" spans="1:6" ht="12.75" customHeight="1" x14ac:dyDescent="0.2">
      <c r="A62" s="53">
        <v>634</v>
      </c>
      <c r="B62" s="85" t="s">
        <v>170</v>
      </c>
      <c r="C62" s="50" t="s">
        <v>171</v>
      </c>
      <c r="D62" s="51">
        <f t="shared" ref="D62:E62" si="13">SUM(D63:D64)</f>
        <v>0</v>
      </c>
      <c r="E62" s="51">
        <f t="shared" si="13"/>
        <v>3195.2</v>
      </c>
      <c r="F62" s="52" t="str">
        <f t="shared" si="0"/>
        <v>-</v>
      </c>
    </row>
    <row r="63" spans="1:6" ht="12.75" customHeight="1" x14ac:dyDescent="0.2">
      <c r="A63" s="53">
        <v>6341</v>
      </c>
      <c r="B63" s="85" t="s">
        <v>172</v>
      </c>
      <c r="C63" s="50" t="s">
        <v>173</v>
      </c>
      <c r="D63" s="242">
        <v>0</v>
      </c>
      <c r="E63" s="242">
        <v>3195.2</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349961.98</v>
      </c>
      <c r="E68" s="51">
        <f t="shared" si="15"/>
        <v>441910.25</v>
      </c>
      <c r="F68" s="52">
        <f t="shared" si="0"/>
        <v>126.27378836981092</v>
      </c>
    </row>
    <row r="69" spans="1:6" ht="12.75" customHeight="1" x14ac:dyDescent="0.2">
      <c r="A69" s="53" t="s">
        <v>184</v>
      </c>
      <c r="B69" s="85" t="s">
        <v>185</v>
      </c>
      <c r="C69" s="50" t="s">
        <v>184</v>
      </c>
      <c r="D69" s="242">
        <v>288778.15999999997</v>
      </c>
      <c r="E69" s="242">
        <v>389163.12</v>
      </c>
      <c r="F69" s="52">
        <f t="shared" si="0"/>
        <v>134.76196399339895</v>
      </c>
    </row>
    <row r="70" spans="1:6" ht="24" x14ac:dyDescent="0.2">
      <c r="A70" s="53" t="s">
        <v>186</v>
      </c>
      <c r="B70" s="85" t="s">
        <v>187</v>
      </c>
      <c r="C70" s="50" t="s">
        <v>186</v>
      </c>
      <c r="D70" s="242">
        <v>61183.82</v>
      </c>
      <c r="E70" s="242">
        <v>52747.13</v>
      </c>
      <c r="F70" s="52">
        <f t="shared" si="0"/>
        <v>86.210913277399143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933016.02</v>
      </c>
      <c r="E77" s="51">
        <f t="shared" si="18"/>
        <v>842338.69000000006</v>
      </c>
      <c r="F77" s="52">
        <f t="shared" si="0"/>
        <v>90.281267624965338</v>
      </c>
    </row>
    <row r="78" spans="1:6" ht="12.75" customHeight="1" x14ac:dyDescent="0.2">
      <c r="A78" s="53">
        <v>6391</v>
      </c>
      <c r="B78" s="85" t="s">
        <v>202</v>
      </c>
      <c r="C78" s="50" t="s">
        <v>203</v>
      </c>
      <c r="D78" s="242">
        <v>405636.64</v>
      </c>
      <c r="E78" s="242">
        <v>104877.4</v>
      </c>
      <c r="F78" s="52">
        <f t="shared" si="0"/>
        <v>25.855011519669425</v>
      </c>
    </row>
    <row r="79" spans="1:6" ht="12.75" customHeight="1" x14ac:dyDescent="0.2">
      <c r="A79" s="53">
        <v>6392</v>
      </c>
      <c r="B79" s="85" t="s">
        <v>204</v>
      </c>
      <c r="C79" s="50" t="s">
        <v>205</v>
      </c>
      <c r="D79" s="242">
        <v>94760.19</v>
      </c>
      <c r="E79" s="242">
        <v>70000</v>
      </c>
      <c r="F79" s="52">
        <f t="shared" si="0"/>
        <v>73.870683458950424</v>
      </c>
    </row>
    <row r="80" spans="1:6" ht="24" x14ac:dyDescent="0.2">
      <c r="A80" s="53">
        <v>6393</v>
      </c>
      <c r="B80" s="85" t="s">
        <v>206</v>
      </c>
      <c r="C80" s="50" t="s">
        <v>207</v>
      </c>
      <c r="D80" s="242">
        <v>432619.19</v>
      </c>
      <c r="E80" s="242">
        <v>667461.29</v>
      </c>
      <c r="F80" s="52">
        <f t="shared" si="0"/>
        <v>154.28379171067286</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341152.42999999993</v>
      </c>
      <c r="E82" s="51">
        <f t="shared" si="19"/>
        <v>233213.40000000002</v>
      </c>
      <c r="F82" s="52">
        <f t="shared" si="0"/>
        <v>68.36046866205821</v>
      </c>
    </row>
    <row r="83" spans="1:6" ht="12.75" customHeight="1" x14ac:dyDescent="0.2">
      <c r="A83" s="53">
        <v>641</v>
      </c>
      <c r="B83" s="85" t="s">
        <v>212</v>
      </c>
      <c r="C83" s="50" t="s">
        <v>213</v>
      </c>
      <c r="D83" s="51">
        <f t="shared" ref="D83:E83" si="20">SUM(D84:D90)</f>
        <v>341152.42999999993</v>
      </c>
      <c r="E83" s="51">
        <f t="shared" si="20"/>
        <v>233213.40000000002</v>
      </c>
      <c r="F83" s="52">
        <f t="shared" si="0"/>
        <v>68.36046866205821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319217.74</v>
      </c>
      <c r="E85" s="242">
        <v>187972.35</v>
      </c>
      <c r="F85" s="52">
        <f t="shared" si="0"/>
        <v>58.885308191205169</v>
      </c>
    </row>
    <row r="86" spans="1:6" ht="12.75" customHeight="1" x14ac:dyDescent="0.2">
      <c r="A86" s="53">
        <v>6414</v>
      </c>
      <c r="B86" s="85" t="s">
        <v>218</v>
      </c>
      <c r="C86" s="50" t="s">
        <v>219</v>
      </c>
      <c r="D86" s="242">
        <v>840.39</v>
      </c>
      <c r="E86" s="242">
        <v>231.92</v>
      </c>
      <c r="F86" s="52">
        <f t="shared" si="0"/>
        <v>27.596711050821643</v>
      </c>
    </row>
    <row r="87" spans="1:6" ht="12.75" customHeight="1" x14ac:dyDescent="0.2">
      <c r="A87" s="53">
        <v>6415</v>
      </c>
      <c r="B87" s="85" t="s">
        <v>220</v>
      </c>
      <c r="C87" s="50" t="s">
        <v>221</v>
      </c>
      <c r="D87" s="242">
        <v>596.66</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20430.73</v>
      </c>
      <c r="E89" s="242">
        <v>45006.45</v>
      </c>
      <c r="F89" s="52">
        <f t="shared" si="0"/>
        <v>220.28801711930996</v>
      </c>
    </row>
    <row r="90" spans="1:6" ht="12.75" customHeight="1" x14ac:dyDescent="0.2">
      <c r="A90" s="53">
        <v>6419</v>
      </c>
      <c r="B90" s="85" t="s">
        <v>226</v>
      </c>
      <c r="C90" s="50" t="s">
        <v>227</v>
      </c>
      <c r="D90" s="242">
        <v>66.91</v>
      </c>
      <c r="E90" s="242">
        <v>2.68</v>
      </c>
      <c r="F90" s="52">
        <f t="shared" si="0"/>
        <v>4.0053803616798689</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1894248.0699999998</v>
      </c>
      <c r="E106" s="51">
        <f t="shared" si="23"/>
        <v>1896926.8499999999</v>
      </c>
      <c r="F106" s="52">
        <f t="shared" si="0"/>
        <v>100.14141653579725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1894248.0699999998</v>
      </c>
      <c r="E112" s="51">
        <f t="shared" si="25"/>
        <v>1896926.8499999999</v>
      </c>
      <c r="F112" s="52">
        <f t="shared" si="0"/>
        <v>100.14141653579725</v>
      </c>
    </row>
    <row r="113" spans="1:6" ht="12.75" customHeight="1" x14ac:dyDescent="0.2">
      <c r="A113" s="53">
        <v>6521</v>
      </c>
      <c r="B113" s="85" t="s">
        <v>272</v>
      </c>
      <c r="C113" s="50" t="s">
        <v>273</v>
      </c>
      <c r="D113" s="242">
        <v>349909.38</v>
      </c>
      <c r="E113" s="242">
        <v>325190.68</v>
      </c>
      <c r="F113" s="52">
        <f t="shared" si="0"/>
        <v>92.9356852337025</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1534364.79</v>
      </c>
      <c r="E117" s="242">
        <v>1571736.17</v>
      </c>
      <c r="F117" s="52">
        <f t="shared" si="0"/>
        <v>102.43562549424767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9973.9</v>
      </c>
      <c r="E119" s="242">
        <v>0</v>
      </c>
      <c r="F119" s="52">
        <f t="shared" si="0"/>
        <v>0</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5958242.4699999997</v>
      </c>
      <c r="E124" s="51">
        <f t="shared" si="27"/>
        <v>6467684.4399999995</v>
      </c>
      <c r="F124" s="52">
        <f t="shared" si="0"/>
        <v>108.55020540981776</v>
      </c>
    </row>
    <row r="125" spans="1:6" ht="12.75" customHeight="1" x14ac:dyDescent="0.2">
      <c r="A125" s="53">
        <v>661</v>
      </c>
      <c r="B125" s="86" t="s">
        <v>296</v>
      </c>
      <c r="C125" s="50" t="s">
        <v>297</v>
      </c>
      <c r="D125" s="51">
        <f t="shared" ref="D125:E125" si="28">SUM(D126:D127)</f>
        <v>5913877.4399999995</v>
      </c>
      <c r="E125" s="51">
        <f t="shared" si="28"/>
        <v>6404632.7699999996</v>
      </c>
      <c r="F125" s="52">
        <f t="shared" si="0"/>
        <v>108.29836828678006</v>
      </c>
    </row>
    <row r="126" spans="1:6" ht="12.75" customHeight="1" x14ac:dyDescent="0.2">
      <c r="A126" s="53">
        <v>6614</v>
      </c>
      <c r="B126" s="86" t="s">
        <v>298</v>
      </c>
      <c r="C126" s="50" t="s">
        <v>299</v>
      </c>
      <c r="D126" s="242">
        <v>3488045.41</v>
      </c>
      <c r="E126" s="242">
        <v>3723823.21</v>
      </c>
      <c r="F126" s="52">
        <f t="shared" si="0"/>
        <v>106.75959663036612</v>
      </c>
    </row>
    <row r="127" spans="1:6" ht="12.75" customHeight="1" x14ac:dyDescent="0.2">
      <c r="A127" s="53">
        <v>6615</v>
      </c>
      <c r="B127" s="86" t="s">
        <v>300</v>
      </c>
      <c r="C127" s="50" t="s">
        <v>301</v>
      </c>
      <c r="D127" s="242">
        <v>2425832.0299999998</v>
      </c>
      <c r="E127" s="242">
        <v>2680809.56</v>
      </c>
      <c r="F127" s="52">
        <f t="shared" si="0"/>
        <v>110.51093096499349</v>
      </c>
    </row>
    <row r="128" spans="1:6" ht="24" x14ac:dyDescent="0.2">
      <c r="A128" s="53">
        <v>663</v>
      </c>
      <c r="B128" s="231" t="s">
        <v>302</v>
      </c>
      <c r="C128" s="50" t="s">
        <v>303</v>
      </c>
      <c r="D128" s="51">
        <f t="shared" ref="D128:E128" si="29">SUM(D129:D132)</f>
        <v>44365.03</v>
      </c>
      <c r="E128" s="51">
        <f t="shared" si="29"/>
        <v>63051.67</v>
      </c>
      <c r="F128" s="52">
        <f t="shared" si="0"/>
        <v>142.12020142891822</v>
      </c>
    </row>
    <row r="129" spans="1:6" ht="12.75" customHeight="1" x14ac:dyDescent="0.2">
      <c r="A129" s="53">
        <v>6631</v>
      </c>
      <c r="B129" s="86" t="s">
        <v>304</v>
      </c>
      <c r="C129" s="50" t="s">
        <v>305</v>
      </c>
      <c r="D129" s="242">
        <v>17836.72</v>
      </c>
      <c r="E129" s="242">
        <v>23481.040000000001</v>
      </c>
      <c r="F129" s="52">
        <f t="shared" si="0"/>
        <v>131.64438304800433</v>
      </c>
    </row>
    <row r="130" spans="1:6" ht="12.75" customHeight="1" x14ac:dyDescent="0.2">
      <c r="A130" s="53">
        <v>6632</v>
      </c>
      <c r="B130" s="232" t="s">
        <v>306</v>
      </c>
      <c r="C130" s="50" t="s">
        <v>307</v>
      </c>
      <c r="D130" s="242">
        <v>26528.31</v>
      </c>
      <c r="E130" s="242">
        <v>39570.629999999997</v>
      </c>
      <c r="F130" s="52">
        <f t="shared" si="0"/>
        <v>149.16378012772014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505818607.24000001</v>
      </c>
      <c r="E133" s="51">
        <f t="shared" si="30"/>
        <v>645058957.8599999</v>
      </c>
      <c r="F133" s="52">
        <f t="shared" ref="F133:F223" si="31">IF(D133&lt;&gt;0,IF(E133/D133&gt;=100,"&gt;&gt;100",E133/D133*100),"-")</f>
        <v>127.52772409456526</v>
      </c>
    </row>
    <row r="134" spans="1:6" ht="24" x14ac:dyDescent="0.2">
      <c r="A134" s="53">
        <v>671</v>
      </c>
      <c r="B134" s="232" t="s">
        <v>314</v>
      </c>
      <c r="C134" s="50" t="s">
        <v>315</v>
      </c>
      <c r="D134" s="51">
        <f t="shared" ref="D134:E134" si="32">SUM(D135:D137)</f>
        <v>505818607.24000001</v>
      </c>
      <c r="E134" s="51">
        <f t="shared" si="32"/>
        <v>645058957.8599999</v>
      </c>
      <c r="F134" s="52">
        <f t="shared" si="31"/>
        <v>127.52772409456526</v>
      </c>
    </row>
    <row r="135" spans="1:6" ht="12.75" customHeight="1" x14ac:dyDescent="0.2">
      <c r="A135" s="53">
        <v>6711</v>
      </c>
      <c r="B135" s="85" t="s">
        <v>316</v>
      </c>
      <c r="C135" s="50" t="s">
        <v>317</v>
      </c>
      <c r="D135" s="242">
        <v>479265456.60000002</v>
      </c>
      <c r="E135" s="242">
        <v>610995538.92999995</v>
      </c>
      <c r="F135" s="52">
        <f t="shared" si="31"/>
        <v>127.48582868135712</v>
      </c>
    </row>
    <row r="136" spans="1:6" ht="24" x14ac:dyDescent="0.2">
      <c r="A136" s="53">
        <v>6712</v>
      </c>
      <c r="B136" s="232" t="s">
        <v>318</v>
      </c>
      <c r="C136" s="50" t="s">
        <v>319</v>
      </c>
      <c r="D136" s="242">
        <v>26553150.640000001</v>
      </c>
      <c r="E136" s="242">
        <v>34063418.93</v>
      </c>
      <c r="F136" s="52">
        <f t="shared" si="31"/>
        <v>128.28390646301096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162268.07999999999</v>
      </c>
      <c r="E139" s="51">
        <f t="shared" si="33"/>
        <v>176254.64</v>
      </c>
      <c r="F139" s="52">
        <f t="shared" si="31"/>
        <v>108.61941547592109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162268.07999999999</v>
      </c>
      <c r="E150" s="242">
        <v>176254.64</v>
      </c>
      <c r="F150" s="52">
        <f t="shared" si="31"/>
        <v>108.61941547592109</v>
      </c>
    </row>
    <row r="151" spans="1:6" ht="12.75" customHeight="1" x14ac:dyDescent="0.2">
      <c r="A151" s="53">
        <v>3</v>
      </c>
      <c r="B151" s="85" t="s">
        <v>348</v>
      </c>
      <c r="C151" s="50" t="s">
        <v>56</v>
      </c>
      <c r="D151" s="51">
        <f t="shared" ref="D151:E151" si="35">D152+D163+D196+D215+D224+D252+D263</f>
        <v>495598512.09000003</v>
      </c>
      <c r="E151" s="51">
        <f t="shared" si="35"/>
        <v>630847551.14000022</v>
      </c>
      <c r="F151" s="52">
        <f t="shared" si="31"/>
        <v>127.29004138443401</v>
      </c>
    </row>
    <row r="152" spans="1:6" ht="12.75" customHeight="1" x14ac:dyDescent="0.2">
      <c r="A152" s="53">
        <v>31</v>
      </c>
      <c r="B152" s="85" t="s">
        <v>349</v>
      </c>
      <c r="C152" s="50" t="s">
        <v>350</v>
      </c>
      <c r="D152" s="51">
        <f t="shared" ref="D152:E152" si="36">D153+D158+D159</f>
        <v>323948654.68000001</v>
      </c>
      <c r="E152" s="51">
        <f t="shared" si="36"/>
        <v>424348520.86000001</v>
      </c>
      <c r="F152" s="52">
        <f t="shared" si="31"/>
        <v>130.99252450335874</v>
      </c>
    </row>
    <row r="153" spans="1:6" ht="12.75" customHeight="1" x14ac:dyDescent="0.2">
      <c r="A153" s="53">
        <v>311</v>
      </c>
      <c r="B153" s="85" t="s">
        <v>351</v>
      </c>
      <c r="C153" s="50" t="s">
        <v>352</v>
      </c>
      <c r="D153" s="51">
        <f t="shared" ref="D153:E153" si="37">SUM(D154:D157)</f>
        <v>263364453.24000001</v>
      </c>
      <c r="E153" s="51">
        <f t="shared" si="37"/>
        <v>345462329.32999998</v>
      </c>
      <c r="F153" s="52">
        <f t="shared" si="31"/>
        <v>131.17272474702023</v>
      </c>
    </row>
    <row r="154" spans="1:6" ht="12.75" customHeight="1" x14ac:dyDescent="0.2">
      <c r="A154" s="53">
        <v>3111</v>
      </c>
      <c r="B154" s="85" t="s">
        <v>353</v>
      </c>
      <c r="C154" s="50" t="s">
        <v>354</v>
      </c>
      <c r="D154" s="242">
        <v>257443860.02000001</v>
      </c>
      <c r="E154" s="242">
        <v>337216143.70999998</v>
      </c>
      <c r="F154" s="52">
        <f t="shared" si="31"/>
        <v>130.98628325562035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5439527.3899999997</v>
      </c>
      <c r="E156" s="242">
        <v>8000543.29</v>
      </c>
      <c r="F156" s="52">
        <f t="shared" si="31"/>
        <v>147.08158846130931</v>
      </c>
    </row>
    <row r="157" spans="1:6" ht="12.75" customHeight="1" x14ac:dyDescent="0.2">
      <c r="A157" s="53">
        <v>3114</v>
      </c>
      <c r="B157" s="85" t="s">
        <v>359</v>
      </c>
      <c r="C157" s="50" t="s">
        <v>360</v>
      </c>
      <c r="D157" s="242">
        <v>481065.83</v>
      </c>
      <c r="E157" s="242">
        <v>245642.33</v>
      </c>
      <c r="F157" s="52">
        <f t="shared" si="31"/>
        <v>51.062103080570076</v>
      </c>
    </row>
    <row r="158" spans="1:6" ht="12.75" customHeight="1" x14ac:dyDescent="0.2">
      <c r="A158" s="53">
        <v>312</v>
      </c>
      <c r="B158" s="85" t="s">
        <v>361</v>
      </c>
      <c r="C158" s="50" t="s">
        <v>362</v>
      </c>
      <c r="D158" s="242">
        <v>10764948.539999999</v>
      </c>
      <c r="E158" s="242">
        <v>13867017.470000001</v>
      </c>
      <c r="F158" s="52">
        <f t="shared" si="31"/>
        <v>128.81638419796849</v>
      </c>
    </row>
    <row r="159" spans="1:6" ht="12.75" customHeight="1" x14ac:dyDescent="0.2">
      <c r="A159" s="53">
        <v>313</v>
      </c>
      <c r="B159" s="85" t="s">
        <v>363</v>
      </c>
      <c r="C159" s="50" t="s">
        <v>364</v>
      </c>
      <c r="D159" s="51">
        <f t="shared" ref="D159:E159" si="38">SUM(D160:D162)</f>
        <v>49819252.899999999</v>
      </c>
      <c r="E159" s="51">
        <f t="shared" si="38"/>
        <v>65019174.059999995</v>
      </c>
      <c r="F159" s="52">
        <f t="shared" si="31"/>
        <v>130.51013468730679</v>
      </c>
    </row>
    <row r="160" spans="1:6" ht="12.75" customHeight="1" x14ac:dyDescent="0.2">
      <c r="A160" s="53">
        <v>3131</v>
      </c>
      <c r="B160" s="85" t="s">
        <v>142</v>
      </c>
      <c r="C160" s="50" t="s">
        <v>365</v>
      </c>
      <c r="D160" s="242">
        <v>7413511</v>
      </c>
      <c r="E160" s="242">
        <v>9363557.3699999992</v>
      </c>
      <c r="F160" s="52">
        <f t="shared" si="31"/>
        <v>126.30395193316635</v>
      </c>
    </row>
    <row r="161" spans="1:6" ht="12.75" customHeight="1" x14ac:dyDescent="0.2">
      <c r="A161" s="53">
        <v>3132</v>
      </c>
      <c r="B161" s="85" t="s">
        <v>366</v>
      </c>
      <c r="C161" s="50" t="s">
        <v>367</v>
      </c>
      <c r="D161" s="242">
        <v>42405741.899999999</v>
      </c>
      <c r="E161" s="242">
        <v>55655616.689999998</v>
      </c>
      <c r="F161" s="52">
        <f t="shared" si="31"/>
        <v>131.24547336359655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126541968.92</v>
      </c>
      <c r="E163" s="51">
        <f t="shared" si="39"/>
        <v>157020813.31</v>
      </c>
      <c r="F163" s="52">
        <f t="shared" si="31"/>
        <v>124.08595713353311</v>
      </c>
    </row>
    <row r="164" spans="1:6" ht="12.75" customHeight="1" x14ac:dyDescent="0.2">
      <c r="A164" s="53">
        <v>321</v>
      </c>
      <c r="B164" s="85" t="s">
        <v>372</v>
      </c>
      <c r="C164" s="50" t="s">
        <v>373</v>
      </c>
      <c r="D164" s="51">
        <f t="shared" ref="D164:E164" si="40">SUM(D165:D168)</f>
        <v>11673080.49</v>
      </c>
      <c r="E164" s="51">
        <f t="shared" si="40"/>
        <v>12463371.590000002</v>
      </c>
      <c r="F164" s="52">
        <f t="shared" si="31"/>
        <v>106.77020175331629</v>
      </c>
    </row>
    <row r="165" spans="1:6" ht="12.75" customHeight="1" x14ac:dyDescent="0.2">
      <c r="A165" s="53">
        <v>3211</v>
      </c>
      <c r="B165" s="85" t="s">
        <v>374</v>
      </c>
      <c r="C165" s="50" t="s">
        <v>375</v>
      </c>
      <c r="D165" s="242">
        <v>1489882.32</v>
      </c>
      <c r="E165" s="242">
        <v>1741797.14</v>
      </c>
      <c r="F165" s="52">
        <f t="shared" si="31"/>
        <v>116.90837032014716</v>
      </c>
    </row>
    <row r="166" spans="1:6" ht="12.75" customHeight="1" x14ac:dyDescent="0.2">
      <c r="A166" s="53">
        <v>3212</v>
      </c>
      <c r="B166" s="85" t="s">
        <v>376</v>
      </c>
      <c r="C166" s="50" t="s">
        <v>377</v>
      </c>
      <c r="D166" s="242">
        <v>9907359.0899999999</v>
      </c>
      <c r="E166" s="242">
        <v>10418983.890000001</v>
      </c>
      <c r="F166" s="52">
        <f t="shared" si="31"/>
        <v>105.16408858659831</v>
      </c>
    </row>
    <row r="167" spans="1:6" ht="12.75" customHeight="1" x14ac:dyDescent="0.2">
      <c r="A167" s="53">
        <v>3213</v>
      </c>
      <c r="B167" s="85" t="s">
        <v>378</v>
      </c>
      <c r="C167" s="50" t="s">
        <v>379</v>
      </c>
      <c r="D167" s="242">
        <v>249986.59</v>
      </c>
      <c r="E167" s="242">
        <v>269234.55</v>
      </c>
      <c r="F167" s="52">
        <f t="shared" si="31"/>
        <v>107.69959700638343</v>
      </c>
    </row>
    <row r="168" spans="1:6" ht="12.75" customHeight="1" x14ac:dyDescent="0.2">
      <c r="A168" s="53">
        <v>3214</v>
      </c>
      <c r="B168" s="85" t="s">
        <v>380</v>
      </c>
      <c r="C168" s="50" t="s">
        <v>381</v>
      </c>
      <c r="D168" s="242">
        <v>25852.49</v>
      </c>
      <c r="E168" s="242">
        <v>33356.01</v>
      </c>
      <c r="F168" s="52">
        <f t="shared" si="31"/>
        <v>129.02436090295365</v>
      </c>
    </row>
    <row r="169" spans="1:6" ht="12.75" customHeight="1" x14ac:dyDescent="0.2">
      <c r="A169" s="53">
        <v>322</v>
      </c>
      <c r="B169" s="85" t="s">
        <v>382</v>
      </c>
      <c r="C169" s="50" t="s">
        <v>383</v>
      </c>
      <c r="D169" s="51">
        <f t="shared" ref="D169:E169" si="41">SUM(D170:D176)</f>
        <v>24746280.109999996</v>
      </c>
      <c r="E169" s="51">
        <f t="shared" si="41"/>
        <v>27372311.719999999</v>
      </c>
      <c r="F169" s="52">
        <f t="shared" si="31"/>
        <v>110.61182366936362</v>
      </c>
    </row>
    <row r="170" spans="1:6" ht="12.75" customHeight="1" x14ac:dyDescent="0.2">
      <c r="A170" s="53">
        <v>3221</v>
      </c>
      <c r="B170" s="85" t="s">
        <v>384</v>
      </c>
      <c r="C170" s="50" t="s">
        <v>385</v>
      </c>
      <c r="D170" s="242">
        <v>4949703.8</v>
      </c>
      <c r="E170" s="242">
        <v>5023685.2699999996</v>
      </c>
      <c r="F170" s="52">
        <f t="shared" si="31"/>
        <v>101.49466458982859</v>
      </c>
    </row>
    <row r="171" spans="1:6" ht="12.75" customHeight="1" x14ac:dyDescent="0.2">
      <c r="A171" s="53">
        <v>3222</v>
      </c>
      <c r="B171" s="85" t="s">
        <v>386</v>
      </c>
      <c r="C171" s="50" t="s">
        <v>387</v>
      </c>
      <c r="D171" s="242">
        <v>9392108.5600000005</v>
      </c>
      <c r="E171" s="242">
        <v>10209012.17</v>
      </c>
      <c r="F171" s="52">
        <f t="shared" si="31"/>
        <v>108.6977658401342</v>
      </c>
    </row>
    <row r="172" spans="1:6" ht="12.75" customHeight="1" x14ac:dyDescent="0.2">
      <c r="A172" s="53">
        <v>3223</v>
      </c>
      <c r="B172" s="85" t="s">
        <v>388</v>
      </c>
      <c r="C172" s="50" t="s">
        <v>389</v>
      </c>
      <c r="D172" s="242">
        <v>8091800.21</v>
      </c>
      <c r="E172" s="242">
        <v>7899064.8799999999</v>
      </c>
      <c r="F172" s="52">
        <f t="shared" si="31"/>
        <v>97.61814027783565</v>
      </c>
    </row>
    <row r="173" spans="1:6" ht="12.75" customHeight="1" x14ac:dyDescent="0.2">
      <c r="A173" s="53">
        <v>3224</v>
      </c>
      <c r="B173" s="85" t="s">
        <v>390</v>
      </c>
      <c r="C173" s="50" t="s">
        <v>391</v>
      </c>
      <c r="D173" s="242">
        <v>904407.15</v>
      </c>
      <c r="E173" s="242">
        <v>1118908.75</v>
      </c>
      <c r="F173" s="52">
        <f t="shared" si="31"/>
        <v>123.71737109774065</v>
      </c>
    </row>
    <row r="174" spans="1:6" ht="12.75" customHeight="1" x14ac:dyDescent="0.2">
      <c r="A174" s="53">
        <v>3225</v>
      </c>
      <c r="B174" s="85" t="s">
        <v>392</v>
      </c>
      <c r="C174" s="50" t="s">
        <v>393</v>
      </c>
      <c r="D174" s="242">
        <v>477972.06</v>
      </c>
      <c r="E174" s="242">
        <v>609677.48</v>
      </c>
      <c r="F174" s="52">
        <f t="shared" si="31"/>
        <v>127.55504579075188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930288.33</v>
      </c>
      <c r="E176" s="242">
        <v>2511963.17</v>
      </c>
      <c r="F176" s="52">
        <f t="shared" si="31"/>
        <v>270.01985180229019</v>
      </c>
    </row>
    <row r="177" spans="1:6" ht="12.75" customHeight="1" x14ac:dyDescent="0.2">
      <c r="A177" s="53">
        <v>323</v>
      </c>
      <c r="B177" s="85" t="s">
        <v>398</v>
      </c>
      <c r="C177" s="50" t="s">
        <v>399</v>
      </c>
      <c r="D177" s="51">
        <f t="shared" ref="D177:E177" si="42">SUM(D178:D186)</f>
        <v>80094097.719999999</v>
      </c>
      <c r="E177" s="51">
        <f t="shared" si="42"/>
        <v>104703712.25999999</v>
      </c>
      <c r="F177" s="52">
        <f t="shared" si="31"/>
        <v>130.72587773699937</v>
      </c>
    </row>
    <row r="178" spans="1:6" ht="12.75" customHeight="1" x14ac:dyDescent="0.2">
      <c r="A178" s="53">
        <v>3231</v>
      </c>
      <c r="B178" s="85" t="s">
        <v>400</v>
      </c>
      <c r="C178" s="50" t="s">
        <v>401</v>
      </c>
      <c r="D178" s="242">
        <v>11502256.050000001</v>
      </c>
      <c r="E178" s="242">
        <v>15311709.6</v>
      </c>
      <c r="F178" s="52">
        <f t="shared" si="31"/>
        <v>133.11918577921068</v>
      </c>
    </row>
    <row r="179" spans="1:6" ht="12.75" customHeight="1" x14ac:dyDescent="0.2">
      <c r="A179" s="53">
        <v>3232</v>
      </c>
      <c r="B179" s="85" t="s">
        <v>402</v>
      </c>
      <c r="C179" s="50" t="s">
        <v>403</v>
      </c>
      <c r="D179" s="242">
        <v>2852249.5</v>
      </c>
      <c r="E179" s="242">
        <v>2741573.94</v>
      </c>
      <c r="F179" s="52">
        <f t="shared" si="31"/>
        <v>96.119709723851301</v>
      </c>
    </row>
    <row r="180" spans="1:6" ht="12.75" customHeight="1" x14ac:dyDescent="0.2">
      <c r="A180" s="53">
        <v>3233</v>
      </c>
      <c r="B180" s="85" t="s">
        <v>404</v>
      </c>
      <c r="C180" s="50" t="s">
        <v>405</v>
      </c>
      <c r="D180" s="242">
        <v>910579.34</v>
      </c>
      <c r="E180" s="242">
        <v>873056.99</v>
      </c>
      <c r="F180" s="52">
        <f t="shared" si="31"/>
        <v>95.879288234235588</v>
      </c>
    </row>
    <row r="181" spans="1:6" ht="12.75" customHeight="1" x14ac:dyDescent="0.2">
      <c r="A181" s="53">
        <v>3234</v>
      </c>
      <c r="B181" s="85" t="s">
        <v>406</v>
      </c>
      <c r="C181" s="50" t="s">
        <v>407</v>
      </c>
      <c r="D181" s="242">
        <v>3899070.41</v>
      </c>
      <c r="E181" s="242">
        <v>4383704.28</v>
      </c>
      <c r="F181" s="52">
        <f t="shared" si="31"/>
        <v>112.42947213153815</v>
      </c>
    </row>
    <row r="182" spans="1:6" ht="12.75" customHeight="1" x14ac:dyDescent="0.2">
      <c r="A182" s="53">
        <v>3235</v>
      </c>
      <c r="B182" s="85" t="s">
        <v>408</v>
      </c>
      <c r="C182" s="50" t="s">
        <v>409</v>
      </c>
      <c r="D182" s="242">
        <v>10088161.24</v>
      </c>
      <c r="E182" s="242">
        <v>10439945.810000001</v>
      </c>
      <c r="F182" s="52">
        <f t="shared" si="31"/>
        <v>103.48710296783482</v>
      </c>
    </row>
    <row r="183" spans="1:6" ht="12.75" customHeight="1" x14ac:dyDescent="0.2">
      <c r="A183" s="53">
        <v>3236</v>
      </c>
      <c r="B183" s="85" t="s">
        <v>410</v>
      </c>
      <c r="C183" s="50" t="s">
        <v>411</v>
      </c>
      <c r="D183" s="242">
        <v>1026640.35</v>
      </c>
      <c r="E183" s="242">
        <v>807936.11</v>
      </c>
      <c r="F183" s="52">
        <f t="shared" si="31"/>
        <v>78.697092901131356</v>
      </c>
    </row>
    <row r="184" spans="1:6" ht="12.75" customHeight="1" x14ac:dyDescent="0.2">
      <c r="A184" s="53">
        <v>3237</v>
      </c>
      <c r="B184" s="85" t="s">
        <v>412</v>
      </c>
      <c r="C184" s="50" t="s">
        <v>413</v>
      </c>
      <c r="D184" s="242">
        <v>35441212.229999997</v>
      </c>
      <c r="E184" s="242">
        <v>45930866.25</v>
      </c>
      <c r="F184" s="52">
        <f t="shared" si="31"/>
        <v>129.59733417673792</v>
      </c>
    </row>
    <row r="185" spans="1:6" ht="12.75" customHeight="1" x14ac:dyDescent="0.2">
      <c r="A185" s="53">
        <v>3238</v>
      </c>
      <c r="B185" s="85" t="s">
        <v>414</v>
      </c>
      <c r="C185" s="50" t="s">
        <v>415</v>
      </c>
      <c r="D185" s="242">
        <v>11515387.210000001</v>
      </c>
      <c r="E185" s="242">
        <v>20554285.140000001</v>
      </c>
      <c r="F185" s="52">
        <f t="shared" si="31"/>
        <v>178.49408591445879</v>
      </c>
    </row>
    <row r="186" spans="1:6" ht="12.75" customHeight="1" x14ac:dyDescent="0.2">
      <c r="A186" s="53">
        <v>3239</v>
      </c>
      <c r="B186" s="85" t="s">
        <v>416</v>
      </c>
      <c r="C186" s="50" t="s">
        <v>417</v>
      </c>
      <c r="D186" s="242">
        <v>2858541.39</v>
      </c>
      <c r="E186" s="242">
        <v>3660634.14</v>
      </c>
      <c r="F186" s="52">
        <f t="shared" si="31"/>
        <v>128.05951149792517</v>
      </c>
    </row>
    <row r="187" spans="1:6" ht="12.75" customHeight="1" x14ac:dyDescent="0.2">
      <c r="A187" s="53">
        <v>324</v>
      </c>
      <c r="B187" s="85" t="s">
        <v>418</v>
      </c>
      <c r="C187" s="50" t="s">
        <v>419</v>
      </c>
      <c r="D187" s="242">
        <v>438327.26</v>
      </c>
      <c r="E187" s="242">
        <v>562680.09</v>
      </c>
      <c r="F187" s="52">
        <f t="shared" si="31"/>
        <v>128.36985999912486</v>
      </c>
    </row>
    <row r="188" spans="1:6" ht="12.75" customHeight="1" x14ac:dyDescent="0.2">
      <c r="A188" s="53">
        <v>329</v>
      </c>
      <c r="B188" s="85" t="s">
        <v>420</v>
      </c>
      <c r="C188" s="50" t="s">
        <v>421</v>
      </c>
      <c r="D188" s="51">
        <f t="shared" ref="D188:E188" si="43">SUM(D189:D195)</f>
        <v>9590183.3399999999</v>
      </c>
      <c r="E188" s="51">
        <f t="shared" si="43"/>
        <v>11918737.65</v>
      </c>
      <c r="F188" s="52">
        <f t="shared" si="31"/>
        <v>124.28060264799903</v>
      </c>
    </row>
    <row r="189" spans="1:6" ht="12.75" customHeight="1" x14ac:dyDescent="0.2">
      <c r="A189" s="53">
        <v>3291</v>
      </c>
      <c r="B189" s="232" t="s">
        <v>422</v>
      </c>
      <c r="C189" s="50" t="s">
        <v>423</v>
      </c>
      <c r="D189" s="242">
        <v>3478601.35</v>
      </c>
      <c r="E189" s="242">
        <v>3888845.03</v>
      </c>
      <c r="F189" s="52">
        <f t="shared" si="31"/>
        <v>111.79335137094681</v>
      </c>
    </row>
    <row r="190" spans="1:6" ht="12.75" customHeight="1" x14ac:dyDescent="0.2">
      <c r="A190" s="53">
        <v>3292</v>
      </c>
      <c r="B190" s="85" t="s">
        <v>424</v>
      </c>
      <c r="C190" s="50" t="s">
        <v>425</v>
      </c>
      <c r="D190" s="242">
        <v>946075.69</v>
      </c>
      <c r="E190" s="242">
        <v>1080387.24</v>
      </c>
      <c r="F190" s="52">
        <f t="shared" si="31"/>
        <v>114.19670238012351</v>
      </c>
    </row>
    <row r="191" spans="1:6" ht="12.75" customHeight="1" x14ac:dyDescent="0.2">
      <c r="A191" s="53">
        <v>3293</v>
      </c>
      <c r="B191" s="85" t="s">
        <v>426</v>
      </c>
      <c r="C191" s="50" t="s">
        <v>427</v>
      </c>
      <c r="D191" s="242">
        <v>355902.59</v>
      </c>
      <c r="E191" s="242">
        <v>324581.78999999998</v>
      </c>
      <c r="F191" s="52">
        <f t="shared" si="31"/>
        <v>91.199614478781953</v>
      </c>
    </row>
    <row r="192" spans="1:6" ht="12.75" customHeight="1" x14ac:dyDescent="0.2">
      <c r="A192" s="53">
        <v>3294</v>
      </c>
      <c r="B192" s="85" t="s">
        <v>428</v>
      </c>
      <c r="C192" s="50" t="s">
        <v>429</v>
      </c>
      <c r="D192" s="242">
        <v>376733.19</v>
      </c>
      <c r="E192" s="242">
        <v>642860.29</v>
      </c>
      <c r="F192" s="52">
        <f t="shared" si="31"/>
        <v>170.64073648515014</v>
      </c>
    </row>
    <row r="193" spans="1:6" ht="12.75" customHeight="1" x14ac:dyDescent="0.2">
      <c r="A193" s="53">
        <v>3295</v>
      </c>
      <c r="B193" s="85" t="s">
        <v>430</v>
      </c>
      <c r="C193" s="50" t="s">
        <v>431</v>
      </c>
      <c r="D193" s="242">
        <v>487437.53</v>
      </c>
      <c r="E193" s="242">
        <v>1336734.47</v>
      </c>
      <c r="F193" s="52">
        <f t="shared" si="31"/>
        <v>274.2370842885241</v>
      </c>
    </row>
    <row r="194" spans="1:6" ht="12.75" customHeight="1" x14ac:dyDescent="0.2">
      <c r="A194" s="53" t="s">
        <v>432</v>
      </c>
      <c r="B194" s="85" t="s">
        <v>433</v>
      </c>
      <c r="C194" s="50" t="s">
        <v>432</v>
      </c>
      <c r="D194" s="242">
        <v>3708949.39</v>
      </c>
      <c r="E194" s="242">
        <v>4324736.28</v>
      </c>
      <c r="F194" s="52">
        <f t="shared" si="31"/>
        <v>116.60273099601395</v>
      </c>
    </row>
    <row r="195" spans="1:6" ht="12.75" customHeight="1" x14ac:dyDescent="0.2">
      <c r="A195" s="53">
        <v>3299</v>
      </c>
      <c r="B195" s="85" t="s">
        <v>434</v>
      </c>
      <c r="C195" s="50" t="s">
        <v>435</v>
      </c>
      <c r="D195" s="242">
        <v>236483.6</v>
      </c>
      <c r="E195" s="242">
        <v>320592.55</v>
      </c>
      <c r="F195" s="52">
        <f t="shared" si="31"/>
        <v>135.56650440030512</v>
      </c>
    </row>
    <row r="196" spans="1:6" ht="12.75" customHeight="1" x14ac:dyDescent="0.2">
      <c r="A196" s="53">
        <v>34</v>
      </c>
      <c r="B196" s="232" t="s">
        <v>436</v>
      </c>
      <c r="C196" s="50" t="s">
        <v>437</v>
      </c>
      <c r="D196" s="51">
        <f t="shared" ref="D196:E196" si="44">D197+D202+D210</f>
        <v>443381.11999999994</v>
      </c>
      <c r="E196" s="51">
        <f t="shared" si="44"/>
        <v>594006.32000000007</v>
      </c>
      <c r="F196" s="52">
        <f t="shared" si="31"/>
        <v>133.97194720424724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87845.74</v>
      </c>
      <c r="E202" s="51">
        <f t="shared" si="46"/>
        <v>92569.43</v>
      </c>
      <c r="F202" s="52">
        <f t="shared" si="31"/>
        <v>105.37725563015347</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451.74</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87394</v>
      </c>
      <c r="E208" s="242">
        <v>92569.43</v>
      </c>
      <c r="F208" s="52">
        <f t="shared" si="31"/>
        <v>105.92195116369545</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355535.37999999995</v>
      </c>
      <c r="E210" s="51">
        <f t="shared" si="47"/>
        <v>501436.89</v>
      </c>
      <c r="F210" s="52">
        <f t="shared" si="31"/>
        <v>141.03712828804834</v>
      </c>
    </row>
    <row r="211" spans="1:6" ht="12.75" customHeight="1" x14ac:dyDescent="0.2">
      <c r="A211" s="53">
        <v>3431</v>
      </c>
      <c r="B211" s="232" t="s">
        <v>466</v>
      </c>
      <c r="C211" s="50" t="s">
        <v>467</v>
      </c>
      <c r="D211" s="242">
        <v>227396.97</v>
      </c>
      <c r="E211" s="242">
        <v>285615.34999999998</v>
      </c>
      <c r="F211" s="52">
        <f t="shared" si="31"/>
        <v>125.60209135592264</v>
      </c>
    </row>
    <row r="212" spans="1:6" ht="12.75" customHeight="1" x14ac:dyDescent="0.2">
      <c r="A212" s="53">
        <v>3432</v>
      </c>
      <c r="B212" s="85" t="s">
        <v>468</v>
      </c>
      <c r="C212" s="50" t="s">
        <v>469</v>
      </c>
      <c r="D212" s="242">
        <v>1282.68</v>
      </c>
      <c r="E212" s="242">
        <v>19326.52</v>
      </c>
      <c r="F212" s="52">
        <f t="shared" si="31"/>
        <v>1506.7296597748464</v>
      </c>
    </row>
    <row r="213" spans="1:6" ht="12.75" customHeight="1" x14ac:dyDescent="0.2">
      <c r="A213" s="53">
        <v>3433</v>
      </c>
      <c r="B213" s="85" t="s">
        <v>470</v>
      </c>
      <c r="C213" s="50" t="s">
        <v>471</v>
      </c>
      <c r="D213" s="242">
        <v>112993.32</v>
      </c>
      <c r="E213" s="242">
        <v>177724.93</v>
      </c>
      <c r="F213" s="52">
        <f t="shared" si="31"/>
        <v>157.28799720195846</v>
      </c>
    </row>
    <row r="214" spans="1:6" ht="12.75" customHeight="1" x14ac:dyDescent="0.2">
      <c r="A214" s="53">
        <v>3434</v>
      </c>
      <c r="B214" s="85" t="s">
        <v>472</v>
      </c>
      <c r="C214" s="50" t="s">
        <v>473</v>
      </c>
      <c r="D214" s="242">
        <v>13862.41</v>
      </c>
      <c r="E214" s="242">
        <v>18770.09</v>
      </c>
      <c r="F214" s="52">
        <f t="shared" si="31"/>
        <v>135.40279071243745</v>
      </c>
    </row>
    <row r="215" spans="1:6" ht="12.75" customHeight="1" x14ac:dyDescent="0.2">
      <c r="A215" s="53">
        <v>35</v>
      </c>
      <c r="B215" s="85" t="s">
        <v>474</v>
      </c>
      <c r="C215" s="50" t="s">
        <v>475</v>
      </c>
      <c r="D215" s="51">
        <f t="shared" ref="D215:E215" si="48">D216+D219+D223</f>
        <v>0</v>
      </c>
      <c r="E215" s="51">
        <f t="shared" si="48"/>
        <v>392717.14</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392717.14</v>
      </c>
      <c r="F223" s="52" t="str">
        <f t="shared" si="31"/>
        <v>-</v>
      </c>
    </row>
    <row r="224" spans="1:6" ht="24" x14ac:dyDescent="0.2">
      <c r="A224" s="53">
        <v>36</v>
      </c>
      <c r="B224" s="85" t="s">
        <v>492</v>
      </c>
      <c r="C224" s="50" t="s">
        <v>493</v>
      </c>
      <c r="D224" s="51">
        <f t="shared" ref="D224:E224" si="51">D225+D228+D231+D236+D240+D244+D247</f>
        <v>41432370.060000002</v>
      </c>
      <c r="E224" s="51">
        <f t="shared" si="51"/>
        <v>45103955.469999999</v>
      </c>
      <c r="F224" s="52">
        <f t="shared" ref="F224:F235" si="52">IF(D224&lt;&gt;0,IF(E224/D224&gt;=100,"&gt;&gt;100",E224/D224*100),"-")</f>
        <v>108.86163500828702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41011348</v>
      </c>
      <c r="E231" s="51">
        <f t="shared" si="55"/>
        <v>41011348</v>
      </c>
      <c r="F231" s="52">
        <f t="shared" si="52"/>
        <v>100</v>
      </c>
    </row>
    <row r="232" spans="1:6" ht="12.75" customHeight="1" x14ac:dyDescent="0.2">
      <c r="A232" s="53">
        <v>3631</v>
      </c>
      <c r="B232" s="85" t="s">
        <v>508</v>
      </c>
      <c r="C232" s="50" t="s">
        <v>509</v>
      </c>
      <c r="D232" s="242">
        <v>41011348</v>
      </c>
      <c r="E232" s="242">
        <v>41011348</v>
      </c>
      <c r="F232" s="52">
        <f t="shared" si="52"/>
        <v>100</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4021787.81</v>
      </c>
      <c r="F244" s="52" t="str">
        <f t="shared" ref="F244:F251" si="61">IF(D244&lt;&gt;0,IF(E244/D244&gt;=100,"&gt;&gt;100",E244/D244*100),"-")</f>
        <v>-</v>
      </c>
    </row>
    <row r="245" spans="1:6" ht="12.75" customHeight="1" x14ac:dyDescent="0.2">
      <c r="A245" s="53" t="s">
        <v>534</v>
      </c>
      <c r="B245" s="85" t="s">
        <v>535</v>
      </c>
      <c r="C245" s="50" t="s">
        <v>534</v>
      </c>
      <c r="D245" s="242">
        <v>0</v>
      </c>
      <c r="E245" s="242">
        <v>4021787.81</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421022.06</v>
      </c>
      <c r="E247" s="51">
        <f t="shared" si="62"/>
        <v>70819.66</v>
      </c>
      <c r="F247" s="52">
        <f t="shared" si="61"/>
        <v>16.820890572812267</v>
      </c>
    </row>
    <row r="248" spans="1:6" ht="12.75" customHeight="1" x14ac:dyDescent="0.2">
      <c r="A248" s="53" t="s">
        <v>540</v>
      </c>
      <c r="B248" s="85" t="s">
        <v>202</v>
      </c>
      <c r="C248" s="50" t="s">
        <v>540</v>
      </c>
      <c r="D248" s="242">
        <v>357686.87</v>
      </c>
      <c r="E248" s="242">
        <v>70819.66</v>
      </c>
      <c r="F248" s="52">
        <f t="shared" si="61"/>
        <v>19.799345723817037</v>
      </c>
    </row>
    <row r="249" spans="1:6" ht="12.75" customHeight="1" x14ac:dyDescent="0.2">
      <c r="A249" s="53" t="s">
        <v>541</v>
      </c>
      <c r="B249" s="85" t="s">
        <v>204</v>
      </c>
      <c r="C249" s="50" t="s">
        <v>541</v>
      </c>
      <c r="D249" s="242">
        <v>63335.19</v>
      </c>
      <c r="E249" s="242">
        <v>0</v>
      </c>
      <c r="F249" s="52">
        <f t="shared" si="61"/>
        <v>0</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1478462.06</v>
      </c>
      <c r="E252" s="51">
        <f t="shared" si="63"/>
        <v>1721345.7</v>
      </c>
      <c r="F252" s="52">
        <f t="shared" ref="F252:F258" si="64">IF(D252&lt;&gt;0,IF(E252/D252&gt;=100,"&gt;&gt;100",E252/D252*100),"-")</f>
        <v>116.4281280237925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1478462.06</v>
      </c>
      <c r="E259" s="51">
        <f t="shared" si="66"/>
        <v>1721345.7</v>
      </c>
      <c r="F259" s="52">
        <f t="shared" ref="F259:F262" si="67">IF(D259&lt;&gt;0,IF(E259/D259&gt;=100,"&gt;&gt;100",E259/D259*100),"-")</f>
        <v>116.4281280237925</v>
      </c>
    </row>
    <row r="260" spans="1:6" ht="12.75" customHeight="1" x14ac:dyDescent="0.2">
      <c r="A260" s="53">
        <v>3721</v>
      </c>
      <c r="B260" s="85" t="s">
        <v>560</v>
      </c>
      <c r="C260" s="50" t="s">
        <v>561</v>
      </c>
      <c r="D260" s="242">
        <v>1478462.06</v>
      </c>
      <c r="E260" s="242">
        <v>1721345.7</v>
      </c>
      <c r="F260" s="52">
        <f t="shared" si="67"/>
        <v>116.4281280237925</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1753675.25</v>
      </c>
      <c r="E263" s="51">
        <f t="shared" si="68"/>
        <v>1666192.34</v>
      </c>
      <c r="F263" s="52">
        <f t="shared" ref="F263:F267" si="69">IF(D263&lt;&gt;0,IF(E263/D263&gt;=100,"&gt;&gt;100",E263/D263*100),"-")</f>
        <v>95.011453232290293</v>
      </c>
    </row>
    <row r="264" spans="1:6" ht="12.75" customHeight="1" x14ac:dyDescent="0.2">
      <c r="A264" s="53">
        <v>381</v>
      </c>
      <c r="B264" s="85" t="s">
        <v>568</v>
      </c>
      <c r="C264" s="50" t="s">
        <v>569</v>
      </c>
      <c r="D264" s="51">
        <f t="shared" ref="D264:E264" si="70">SUM(D265:D267)</f>
        <v>1682201.33</v>
      </c>
      <c r="E264" s="51">
        <f t="shared" si="70"/>
        <v>1583804.11</v>
      </c>
      <c r="F264" s="52">
        <f t="shared" si="69"/>
        <v>94.150687064312336</v>
      </c>
    </row>
    <row r="265" spans="1:6" ht="12.75" customHeight="1" x14ac:dyDescent="0.2">
      <c r="A265" s="53">
        <v>3811</v>
      </c>
      <c r="B265" s="85" t="s">
        <v>570</v>
      </c>
      <c r="C265" s="50" t="s">
        <v>571</v>
      </c>
      <c r="D265" s="242">
        <v>1682201.33</v>
      </c>
      <c r="E265" s="242">
        <v>1583804.11</v>
      </c>
      <c r="F265" s="52">
        <f t="shared" si="69"/>
        <v>94.150687064312336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71473.919999999998</v>
      </c>
      <c r="E273" s="51">
        <f t="shared" si="73"/>
        <v>82388.23</v>
      </c>
      <c r="F273" s="52">
        <f t="shared" ref="F273:F284" si="74">IF(D273&lt;&gt;0,IF(E273/D273&gt;=100,"&gt;&gt;100",E273/D273*100),"-")</f>
        <v>115.27033916706961</v>
      </c>
    </row>
    <row r="274" spans="1:6" ht="12.75" customHeight="1" x14ac:dyDescent="0.2">
      <c r="A274" s="53">
        <v>3831</v>
      </c>
      <c r="B274" s="85" t="s">
        <v>588</v>
      </c>
      <c r="C274" s="50" t="s">
        <v>589</v>
      </c>
      <c r="D274" s="242">
        <v>71473.919999999998</v>
      </c>
      <c r="E274" s="242">
        <v>79968.23</v>
      </c>
      <c r="F274" s="52">
        <f t="shared" si="74"/>
        <v>111.88448877576604</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2420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1046610.41</v>
      </c>
      <c r="E285" s="242">
        <v>1123205.6100000001</v>
      </c>
      <c r="F285" s="52">
        <f t="shared" ref="F285:F296" si="76">IF(D285&lt;&gt;0,IF(E285/D285&gt;=100,"&gt;&gt;100",E285/D285*100),"-")</f>
        <v>107.31840609152741</v>
      </c>
    </row>
    <row r="286" spans="1:6" ht="12.75" customHeight="1" x14ac:dyDescent="0.2">
      <c r="A286" s="53" t="s">
        <v>609</v>
      </c>
      <c r="B286" s="85" t="s">
        <v>612</v>
      </c>
      <c r="C286" s="50" t="s">
        <v>613</v>
      </c>
      <c r="D286" s="242">
        <v>1123205.6100000001</v>
      </c>
      <c r="E286" s="242">
        <v>1570267.32</v>
      </c>
      <c r="F286" s="52">
        <f t="shared" si="76"/>
        <v>139.80230387203994</v>
      </c>
    </row>
    <row r="287" spans="1:6" ht="12.75" customHeight="1" x14ac:dyDescent="0.2">
      <c r="A287" s="53" t="s">
        <v>609</v>
      </c>
      <c r="B287" s="85" t="s">
        <v>614</v>
      </c>
      <c r="C287" s="50" t="s">
        <v>615</v>
      </c>
      <c r="D287" s="51">
        <f t="shared" ref="D287:E287" si="77">IF(D286&gt;=D285,D286-D285,0)</f>
        <v>76595.20000000007</v>
      </c>
      <c r="E287" s="51">
        <f t="shared" si="77"/>
        <v>447061.70999999996</v>
      </c>
      <c r="F287" s="52">
        <f t="shared" si="76"/>
        <v>583.66804969501948</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495521916.89000005</v>
      </c>
      <c r="E289" s="51">
        <f t="shared" si="79"/>
        <v>630400489.43000019</v>
      </c>
      <c r="F289" s="52">
        <f t="shared" si="76"/>
        <v>127.21949684617917</v>
      </c>
    </row>
    <row r="290" spans="1:6" ht="12.75" customHeight="1" x14ac:dyDescent="0.2">
      <c r="A290" s="53" t="s">
        <v>609</v>
      </c>
      <c r="B290" s="85" t="s">
        <v>620</v>
      </c>
      <c r="C290" s="50" t="s">
        <v>621</v>
      </c>
      <c r="D290" s="51">
        <f>IF(D6&gt;=D289,D6-D289,0)</f>
        <v>54054555.209999979</v>
      </c>
      <c r="E290" s="51">
        <f>IF(E6&gt;=E289,E6-E289,0)</f>
        <v>56169275.029999733</v>
      </c>
      <c r="F290" s="52">
        <f t="shared" si="76"/>
        <v>103.91219539552985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1417190.61</v>
      </c>
      <c r="E293" s="242">
        <v>6468534.3700000001</v>
      </c>
      <c r="F293" s="52">
        <f t="shared" si="76"/>
        <v>456.43361763453959</v>
      </c>
    </row>
    <row r="294" spans="1:6" ht="12.75" customHeight="1" x14ac:dyDescent="0.2">
      <c r="A294" s="53">
        <v>96</v>
      </c>
      <c r="B294" s="85" t="s">
        <v>628</v>
      </c>
      <c r="C294" s="50" t="s">
        <v>629</v>
      </c>
      <c r="D294" s="242">
        <v>47573427.219999999</v>
      </c>
      <c r="E294" s="242">
        <v>53509154.520000003</v>
      </c>
      <c r="F294" s="52">
        <f t="shared" si="76"/>
        <v>112.47698063154175</v>
      </c>
    </row>
    <row r="295" spans="1:6" ht="24" x14ac:dyDescent="0.2">
      <c r="A295" s="53">
        <v>9661</v>
      </c>
      <c r="B295" s="85" t="s">
        <v>630</v>
      </c>
      <c r="C295" s="50" t="s">
        <v>631</v>
      </c>
      <c r="D295" s="242">
        <v>421794.49</v>
      </c>
      <c r="E295" s="242">
        <v>410060.33</v>
      </c>
      <c r="F295" s="52">
        <f t="shared" si="76"/>
        <v>97.21803857608478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44635.72</v>
      </c>
      <c r="E298" s="51">
        <f t="shared" si="80"/>
        <v>19265.740000000002</v>
      </c>
      <c r="F298" s="52">
        <f t="shared" ref="F298:F418" si="81">IF(D298&lt;&gt;0,IF(E298/D298&gt;=100,"&gt;&gt;100",E298/D298*100),"-")</f>
        <v>43.162158020527059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44635.72</v>
      </c>
      <c r="E311" s="51">
        <f t="shared" si="85"/>
        <v>19265.740000000002</v>
      </c>
      <c r="F311" s="52">
        <f t="shared" si="81"/>
        <v>43.162158020527059</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14199.43</v>
      </c>
      <c r="E326" s="51">
        <f t="shared" si="88"/>
        <v>154</v>
      </c>
      <c r="F326" s="52">
        <f t="shared" si="81"/>
        <v>1.0845505770302049</v>
      </c>
    </row>
    <row r="327" spans="1:6" ht="12.75" customHeight="1" x14ac:dyDescent="0.2">
      <c r="A327" s="53">
        <v>7231</v>
      </c>
      <c r="B327" s="85" t="s">
        <v>693</v>
      </c>
      <c r="C327" s="50" t="s">
        <v>694</v>
      </c>
      <c r="D327" s="242">
        <v>14199.43</v>
      </c>
      <c r="E327" s="242">
        <v>154</v>
      </c>
      <c r="F327" s="52">
        <f t="shared" si="81"/>
        <v>1.0845505770302049</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30436.29</v>
      </c>
      <c r="E336" s="51">
        <f t="shared" si="90"/>
        <v>19111.740000000002</v>
      </c>
      <c r="F336" s="52">
        <f t="shared" si="81"/>
        <v>62.79260711473048</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30436.29</v>
      </c>
      <c r="E338" s="242">
        <v>19111.740000000002</v>
      </c>
      <c r="F338" s="52">
        <f t="shared" si="81"/>
        <v>62.79260711473048</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63448694.899999999</v>
      </c>
      <c r="E350" s="51">
        <f t="shared" si="95"/>
        <v>54336190.730000004</v>
      </c>
      <c r="F350" s="52">
        <f t="shared" si="81"/>
        <v>85.637995888864225</v>
      </c>
    </row>
    <row r="351" spans="1:6" ht="12.75" customHeight="1" x14ac:dyDescent="0.2">
      <c r="A351" s="53">
        <v>41</v>
      </c>
      <c r="B351" s="85" t="s">
        <v>741</v>
      </c>
      <c r="C351" s="50" t="s">
        <v>742</v>
      </c>
      <c r="D351" s="51">
        <f t="shared" ref="D351:E351" si="96">D352+D356</f>
        <v>1670958.4500000002</v>
      </c>
      <c r="E351" s="51">
        <f t="shared" si="96"/>
        <v>5264510.3499999996</v>
      </c>
      <c r="F351" s="52">
        <f t="shared" si="81"/>
        <v>315.05932119377348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1670958.4500000002</v>
      </c>
      <c r="E356" s="51">
        <f t="shared" si="98"/>
        <v>5264510.3499999996</v>
      </c>
      <c r="F356" s="52">
        <f t="shared" si="81"/>
        <v>315.05932119377348</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1634169.87</v>
      </c>
      <c r="E359" s="242">
        <v>5264510.3499999996</v>
      </c>
      <c r="F359" s="52">
        <f t="shared" si="81"/>
        <v>322.15196514423553</v>
      </c>
    </row>
    <row r="360" spans="1:6" ht="12.75" customHeight="1" x14ac:dyDescent="0.2">
      <c r="A360" s="53">
        <v>4124</v>
      </c>
      <c r="B360" s="85" t="s">
        <v>655</v>
      </c>
      <c r="C360" s="50" t="s">
        <v>754</v>
      </c>
      <c r="D360" s="242">
        <v>36788.58</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12788564.949999999</v>
      </c>
      <c r="E363" s="51">
        <f t="shared" si="99"/>
        <v>16413849.620000001</v>
      </c>
      <c r="F363" s="52">
        <f t="shared" si="81"/>
        <v>128.34786142287217</v>
      </c>
    </row>
    <row r="364" spans="1:6" ht="12.75" customHeight="1" x14ac:dyDescent="0.2">
      <c r="A364" s="53">
        <v>421</v>
      </c>
      <c r="B364" s="85" t="s">
        <v>759</v>
      </c>
      <c r="C364" s="50" t="s">
        <v>760</v>
      </c>
      <c r="D364" s="51">
        <f t="shared" ref="D364:E364" si="100">SUM(D365:D368)</f>
        <v>78571.62</v>
      </c>
      <c r="E364" s="51">
        <f t="shared" si="100"/>
        <v>10437.5</v>
      </c>
      <c r="F364" s="52">
        <f t="shared" si="81"/>
        <v>13.284058544293728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71669.58</v>
      </c>
      <c r="E366" s="242">
        <v>5000</v>
      </c>
      <c r="F366" s="52">
        <f t="shared" si="81"/>
        <v>6.9764605848115755</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6902.04</v>
      </c>
      <c r="E368" s="242">
        <v>5437.5</v>
      </c>
      <c r="F368" s="52">
        <f t="shared" si="81"/>
        <v>78.781056035606866</v>
      </c>
    </row>
    <row r="369" spans="1:6" ht="12.75" customHeight="1" x14ac:dyDescent="0.2">
      <c r="A369" s="53">
        <v>422</v>
      </c>
      <c r="B369" s="85" t="s">
        <v>765</v>
      </c>
      <c r="C369" s="50" t="s">
        <v>766</v>
      </c>
      <c r="D369" s="51">
        <f t="shared" ref="D369:E369" si="101">SUM(D370:D377)</f>
        <v>7441455.2599999998</v>
      </c>
      <c r="E369" s="51">
        <f t="shared" si="101"/>
        <v>8313246.5200000005</v>
      </c>
      <c r="F369" s="52">
        <f t="shared" si="81"/>
        <v>111.71533294953923</v>
      </c>
    </row>
    <row r="370" spans="1:6" ht="12.75" customHeight="1" x14ac:dyDescent="0.2">
      <c r="A370" s="53">
        <v>4221</v>
      </c>
      <c r="B370" s="85" t="s">
        <v>675</v>
      </c>
      <c r="C370" s="50" t="s">
        <v>767</v>
      </c>
      <c r="D370" s="242">
        <v>4966175.26</v>
      </c>
      <c r="E370" s="242">
        <v>5214179.82</v>
      </c>
      <c r="F370" s="52">
        <f t="shared" si="81"/>
        <v>104.99387450131997</v>
      </c>
    </row>
    <row r="371" spans="1:6" ht="12.75" customHeight="1" x14ac:dyDescent="0.2">
      <c r="A371" s="53">
        <v>4222</v>
      </c>
      <c r="B371" s="85" t="s">
        <v>768</v>
      </c>
      <c r="C371" s="50" t="s">
        <v>769</v>
      </c>
      <c r="D371" s="242">
        <v>238226.43</v>
      </c>
      <c r="E371" s="242">
        <v>193373.26</v>
      </c>
      <c r="F371" s="52">
        <f t="shared" si="81"/>
        <v>81.172042917320312</v>
      </c>
    </row>
    <row r="372" spans="1:6" ht="12.75" customHeight="1" x14ac:dyDescent="0.2">
      <c r="A372" s="53">
        <v>4223</v>
      </c>
      <c r="B372" s="85" t="s">
        <v>679</v>
      </c>
      <c r="C372" s="50" t="s">
        <v>770</v>
      </c>
      <c r="D372" s="242">
        <v>691228.92</v>
      </c>
      <c r="E372" s="242">
        <v>891290.61</v>
      </c>
      <c r="F372" s="52">
        <f t="shared" si="81"/>
        <v>128.94289926411065</v>
      </c>
    </row>
    <row r="373" spans="1:6" ht="12.75" customHeight="1" x14ac:dyDescent="0.2">
      <c r="A373" s="53">
        <v>4224</v>
      </c>
      <c r="B373" s="85" t="s">
        <v>681</v>
      </c>
      <c r="C373" s="50" t="s">
        <v>771</v>
      </c>
      <c r="D373" s="242">
        <v>387471.02</v>
      </c>
      <c r="E373" s="242">
        <v>36167.360000000001</v>
      </c>
      <c r="F373" s="52">
        <f t="shared" si="81"/>
        <v>9.3342103365562661</v>
      </c>
    </row>
    <row r="374" spans="1:6" ht="12.75" customHeight="1" x14ac:dyDescent="0.2">
      <c r="A374" s="53">
        <v>4225</v>
      </c>
      <c r="B374" s="85" t="s">
        <v>683</v>
      </c>
      <c r="C374" s="50" t="s">
        <v>772</v>
      </c>
      <c r="D374" s="242">
        <v>728933.04</v>
      </c>
      <c r="E374" s="242">
        <v>510815.3</v>
      </c>
      <c r="F374" s="52">
        <f t="shared" si="81"/>
        <v>70.077122584538074</v>
      </c>
    </row>
    <row r="375" spans="1:6" ht="12.75" customHeight="1" x14ac:dyDescent="0.2">
      <c r="A375" s="53">
        <v>4226</v>
      </c>
      <c r="B375" s="85" t="s">
        <v>685</v>
      </c>
      <c r="C375" s="50" t="s">
        <v>773</v>
      </c>
      <c r="D375" s="242">
        <v>3995.98</v>
      </c>
      <c r="E375" s="242">
        <v>20159.41</v>
      </c>
      <c r="F375" s="52">
        <f t="shared" si="81"/>
        <v>504.49226472604965</v>
      </c>
    </row>
    <row r="376" spans="1:6" ht="12.75" customHeight="1" x14ac:dyDescent="0.2">
      <c r="A376" s="53">
        <v>4227</v>
      </c>
      <c r="B376" s="232" t="s">
        <v>687</v>
      </c>
      <c r="C376" s="50" t="s">
        <v>774</v>
      </c>
      <c r="D376" s="242">
        <v>425424.61</v>
      </c>
      <c r="E376" s="242">
        <v>1447260.76</v>
      </c>
      <c r="F376" s="52">
        <f t="shared" si="81"/>
        <v>340.19206364201642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902231.69</v>
      </c>
      <c r="E378" s="51">
        <f t="shared" si="102"/>
        <v>1819542.55</v>
      </c>
      <c r="F378" s="52">
        <f t="shared" si="81"/>
        <v>201.67131903779617</v>
      </c>
    </row>
    <row r="379" spans="1:6" ht="12.75" customHeight="1" x14ac:dyDescent="0.2">
      <c r="A379" s="53">
        <v>4231</v>
      </c>
      <c r="B379" s="85" t="s">
        <v>693</v>
      </c>
      <c r="C379" s="50" t="s">
        <v>778</v>
      </c>
      <c r="D379" s="242">
        <v>902231.69</v>
      </c>
      <c r="E379" s="242">
        <v>1819542.55</v>
      </c>
      <c r="F379" s="52">
        <f t="shared" si="81"/>
        <v>201.67131903779617</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168.27</v>
      </c>
      <c r="E383" s="51">
        <f t="shared" si="103"/>
        <v>1898.01</v>
      </c>
      <c r="F383" s="52">
        <f t="shared" si="81"/>
        <v>1127.9550722053841</v>
      </c>
    </row>
    <row r="384" spans="1:6" ht="12.75" customHeight="1" x14ac:dyDescent="0.2">
      <c r="A384" s="53">
        <v>4241</v>
      </c>
      <c r="B384" s="85" t="s">
        <v>784</v>
      </c>
      <c r="C384" s="50" t="s">
        <v>785</v>
      </c>
      <c r="D384" s="242">
        <v>168.27</v>
      </c>
      <c r="E384" s="242">
        <v>1898.01</v>
      </c>
      <c r="F384" s="52">
        <f t="shared" si="81"/>
        <v>1127.9550722053841</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4625.3099999999995</v>
      </c>
      <c r="E388" s="51">
        <f t="shared" si="104"/>
        <v>2700</v>
      </c>
      <c r="F388" s="52">
        <f t="shared" si="81"/>
        <v>58.374465711487453</v>
      </c>
    </row>
    <row r="389" spans="1:6" ht="12.75" customHeight="1" x14ac:dyDescent="0.2">
      <c r="A389" s="53">
        <v>4251</v>
      </c>
      <c r="B389" s="85" t="s">
        <v>791</v>
      </c>
      <c r="C389" s="50" t="s">
        <v>792</v>
      </c>
      <c r="D389" s="242">
        <v>1091</v>
      </c>
      <c r="E389" s="242">
        <v>0</v>
      </c>
      <c r="F389" s="52">
        <f t="shared" si="81"/>
        <v>0</v>
      </c>
    </row>
    <row r="390" spans="1:6" ht="12.75" customHeight="1" x14ac:dyDescent="0.2">
      <c r="A390" s="53">
        <v>4252</v>
      </c>
      <c r="B390" s="85" t="s">
        <v>715</v>
      </c>
      <c r="C390" s="50" t="s">
        <v>793</v>
      </c>
      <c r="D390" s="242">
        <v>3534.31</v>
      </c>
      <c r="E390" s="242">
        <v>2700</v>
      </c>
      <c r="F390" s="52">
        <f t="shared" si="81"/>
        <v>76.393977891016917</v>
      </c>
    </row>
    <row r="391" spans="1:6" ht="12.75" customHeight="1" x14ac:dyDescent="0.2">
      <c r="A391" s="53">
        <v>426</v>
      </c>
      <c r="B391" s="85" t="s">
        <v>794</v>
      </c>
      <c r="C391" s="50" t="s">
        <v>795</v>
      </c>
      <c r="D391" s="51">
        <f t="shared" ref="D391:E391" si="105">SUM(D392:D395)</f>
        <v>4361512.8</v>
      </c>
      <c r="E391" s="51">
        <f t="shared" si="105"/>
        <v>6266025.04</v>
      </c>
      <c r="F391" s="52">
        <f t="shared" si="81"/>
        <v>143.6663223824541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4330709.55</v>
      </c>
      <c r="E393" s="242">
        <v>6253250.04</v>
      </c>
      <c r="F393" s="52">
        <f t="shared" si="81"/>
        <v>144.39319856950462</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30803.25</v>
      </c>
      <c r="E395" s="242">
        <v>12775</v>
      </c>
      <c r="F395" s="52">
        <f t="shared" si="81"/>
        <v>41.472896528775372</v>
      </c>
    </row>
    <row r="396" spans="1:6" ht="24" x14ac:dyDescent="0.2">
      <c r="A396" s="53">
        <v>43</v>
      </c>
      <c r="B396" s="85" t="s">
        <v>800</v>
      </c>
      <c r="C396" s="50" t="s">
        <v>801</v>
      </c>
      <c r="D396" s="51">
        <f t="shared" ref="D396:E396" si="106">D397</f>
        <v>106.79</v>
      </c>
      <c r="E396" s="51">
        <f t="shared" si="106"/>
        <v>0</v>
      </c>
      <c r="F396" s="52">
        <f t="shared" si="81"/>
        <v>0</v>
      </c>
    </row>
    <row r="397" spans="1:6" ht="12.75" customHeight="1" x14ac:dyDescent="0.2">
      <c r="A397" s="53">
        <v>431</v>
      </c>
      <c r="B397" s="85" t="s">
        <v>802</v>
      </c>
      <c r="C397" s="50" t="s">
        <v>803</v>
      </c>
      <c r="D397" s="51">
        <f t="shared" ref="D397:E397" si="107">SUM(D398:D399)</f>
        <v>106.79</v>
      </c>
      <c r="E397" s="51">
        <f t="shared" si="107"/>
        <v>0</v>
      </c>
      <c r="F397" s="52">
        <f t="shared" si="81"/>
        <v>0</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106.79</v>
      </c>
      <c r="E399" s="242">
        <v>0</v>
      </c>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48989064.710000001</v>
      </c>
      <c r="E402" s="51">
        <f t="shared" si="109"/>
        <v>32657830.760000002</v>
      </c>
      <c r="F402" s="52">
        <f t="shared" si="81"/>
        <v>66.66351144551173</v>
      </c>
    </row>
    <row r="403" spans="1:6" ht="12.75" customHeight="1" x14ac:dyDescent="0.2">
      <c r="A403" s="53">
        <v>451</v>
      </c>
      <c r="B403" s="85" t="s">
        <v>812</v>
      </c>
      <c r="C403" s="50" t="s">
        <v>813</v>
      </c>
      <c r="D403" s="242">
        <v>48974792.07</v>
      </c>
      <c r="E403" s="242">
        <v>32645866.120000001</v>
      </c>
      <c r="F403" s="52">
        <f t="shared" si="81"/>
        <v>66.65850887807558</v>
      </c>
    </row>
    <row r="404" spans="1:6" ht="12.75" customHeight="1" x14ac:dyDescent="0.2">
      <c r="A404" s="53">
        <v>452</v>
      </c>
      <c r="B404" s="85" t="s">
        <v>814</v>
      </c>
      <c r="C404" s="50" t="s">
        <v>815</v>
      </c>
      <c r="D404" s="242">
        <v>6222.63</v>
      </c>
      <c r="E404" s="242">
        <v>6925.18</v>
      </c>
      <c r="F404" s="52">
        <f t="shared" si="81"/>
        <v>111.29024222876822</v>
      </c>
    </row>
    <row r="405" spans="1:6" ht="12.75" customHeight="1" x14ac:dyDescent="0.2">
      <c r="A405" s="53">
        <v>453</v>
      </c>
      <c r="B405" s="85" t="s">
        <v>816</v>
      </c>
      <c r="C405" s="50" t="s">
        <v>817</v>
      </c>
      <c r="D405" s="242">
        <v>7575.94</v>
      </c>
      <c r="E405" s="242">
        <v>4918.6400000000003</v>
      </c>
      <c r="F405" s="52">
        <f t="shared" si="81"/>
        <v>64.924484618410389</v>
      </c>
    </row>
    <row r="406" spans="1:6" ht="12.75" customHeight="1" x14ac:dyDescent="0.2">
      <c r="A406" s="53">
        <v>454</v>
      </c>
      <c r="B406" s="85" t="s">
        <v>818</v>
      </c>
      <c r="C406" s="50" t="s">
        <v>819</v>
      </c>
      <c r="D406" s="242">
        <v>474.07</v>
      </c>
      <c r="E406" s="242">
        <v>120.82</v>
      </c>
      <c r="F406" s="52">
        <f t="shared" si="81"/>
        <v>25.485687767629251</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63404059.18</v>
      </c>
      <c r="E408" s="51">
        <f t="shared" si="111"/>
        <v>54316924.990000002</v>
      </c>
      <c r="F408" s="52">
        <f t="shared" si="81"/>
        <v>85.667898384546305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1683307.26</v>
      </c>
      <c r="E410" s="242">
        <v>9776263.25</v>
      </c>
      <c r="F410" s="52">
        <f t="shared" si="81"/>
        <v>580.77710958128944</v>
      </c>
    </row>
    <row r="411" spans="1:6" ht="12.75" customHeight="1" x14ac:dyDescent="0.2">
      <c r="A411" s="53">
        <v>97</v>
      </c>
      <c r="B411" s="85" t="s">
        <v>828</v>
      </c>
      <c r="C411" s="50" t="s">
        <v>829</v>
      </c>
      <c r="D411" s="242">
        <v>228500.82</v>
      </c>
      <c r="E411" s="242">
        <v>22103.56</v>
      </c>
      <c r="F411" s="52">
        <f t="shared" si="81"/>
        <v>9.6732957019585317</v>
      </c>
    </row>
    <row r="412" spans="1:6" ht="12.75" customHeight="1" x14ac:dyDescent="0.2">
      <c r="A412" s="53" t="s">
        <v>609</v>
      </c>
      <c r="B412" s="85" t="s">
        <v>830</v>
      </c>
      <c r="C412" s="50" t="s">
        <v>831</v>
      </c>
      <c r="D412" s="51">
        <f>D6+D298</f>
        <v>549621107.82000005</v>
      </c>
      <c r="E412" s="51">
        <f>E6+E298</f>
        <v>686589030.19999993</v>
      </c>
      <c r="F412" s="52">
        <f t="shared" si="81"/>
        <v>124.92042616835899</v>
      </c>
    </row>
    <row r="413" spans="1:6" ht="12.75" customHeight="1" x14ac:dyDescent="0.2">
      <c r="A413" s="53" t="s">
        <v>609</v>
      </c>
      <c r="B413" s="85" t="s">
        <v>832</v>
      </c>
      <c r="C413" s="50" t="s">
        <v>833</v>
      </c>
      <c r="D413" s="51">
        <f t="shared" ref="D413:E413" si="112">D289+D350</f>
        <v>558970611.79000008</v>
      </c>
      <c r="E413" s="51">
        <f t="shared" si="112"/>
        <v>684736680.16000021</v>
      </c>
      <c r="F413" s="52">
        <f t="shared" si="81"/>
        <v>122.49958507966234</v>
      </c>
    </row>
    <row r="414" spans="1:6" ht="12.75" customHeight="1" x14ac:dyDescent="0.2">
      <c r="A414" s="53" t="s">
        <v>609</v>
      </c>
      <c r="B414" s="85" t="s">
        <v>834</v>
      </c>
      <c r="C414" s="50" t="s">
        <v>835</v>
      </c>
      <c r="D414" s="51">
        <f t="shared" ref="D414:E414" si="113">IF(D412&gt;=D413,D412-D413,0)</f>
        <v>0</v>
      </c>
      <c r="E414" s="51">
        <f t="shared" si="113"/>
        <v>1852350.0399997234</v>
      </c>
      <c r="F414" s="52" t="str">
        <f t="shared" si="81"/>
        <v>-</v>
      </c>
    </row>
    <row r="415" spans="1:6" ht="12.75" customHeight="1" x14ac:dyDescent="0.2">
      <c r="A415" s="53" t="s">
        <v>609</v>
      </c>
      <c r="B415" s="85" t="s">
        <v>836</v>
      </c>
      <c r="C415" s="50" t="s">
        <v>837</v>
      </c>
      <c r="D415" s="51">
        <f t="shared" ref="D415:E415" si="114">IF(D413&gt;=D412,D413-D412,0)</f>
        <v>9349503.9700000286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3100497.87</v>
      </c>
      <c r="E417" s="51">
        <f t="shared" si="116"/>
        <v>16244797.620000001</v>
      </c>
      <c r="F417" s="52">
        <f t="shared" si="81"/>
        <v>523.94158296906039</v>
      </c>
    </row>
    <row r="418" spans="1:6" ht="12.75" customHeight="1" x14ac:dyDescent="0.2">
      <c r="A418" s="55" t="s">
        <v>843</v>
      </c>
      <c r="B418" s="233" t="s">
        <v>844</v>
      </c>
      <c r="C418" s="56" t="s">
        <v>845</v>
      </c>
      <c r="D418" s="62">
        <f t="shared" ref="D418:E418" si="117">D294+D411</f>
        <v>47801928.039999999</v>
      </c>
      <c r="E418" s="62">
        <f t="shared" si="117"/>
        <v>53531258.080000006</v>
      </c>
      <c r="F418" s="57">
        <f t="shared" si="81"/>
        <v>111.98556266434647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14258719.410000002</v>
      </c>
      <c r="E420" s="51">
        <f t="shared" si="118"/>
        <v>790375.05</v>
      </c>
      <c r="F420" s="52">
        <f t="shared" ref="F420:F647" si="119">IF(D420&lt;&gt;0,IF(E420/D420&gt;=100,"&gt;&gt;100",E420/D420*100),"-")</f>
        <v>5.543099820350557</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14258719.410000002</v>
      </c>
      <c r="E484" s="51">
        <f t="shared" si="137"/>
        <v>790375.05</v>
      </c>
      <c r="F484" s="52">
        <f t="shared" si="119"/>
        <v>5.543099820350557</v>
      </c>
    </row>
    <row r="485" spans="1:6" ht="24" x14ac:dyDescent="0.2">
      <c r="A485" s="53">
        <v>841</v>
      </c>
      <c r="B485" s="85" t="s">
        <v>977</v>
      </c>
      <c r="C485" s="50" t="s">
        <v>978</v>
      </c>
      <c r="D485" s="51">
        <f t="shared" ref="D485:E485" si="138">SUM(D486:D489)</f>
        <v>13744294.960000001</v>
      </c>
      <c r="E485" s="51">
        <f t="shared" si="138"/>
        <v>0</v>
      </c>
      <c r="F485" s="52">
        <f t="shared" si="119"/>
        <v>0</v>
      </c>
    </row>
    <row r="486" spans="1:6" ht="12.75" customHeight="1" x14ac:dyDescent="0.2">
      <c r="A486" s="53">
        <v>8413</v>
      </c>
      <c r="B486" s="85" t="s">
        <v>979</v>
      </c>
      <c r="C486" s="50" t="s">
        <v>980</v>
      </c>
      <c r="D486" s="242">
        <v>13744294.960000001</v>
      </c>
      <c r="E486" s="242">
        <v>0</v>
      </c>
      <c r="F486" s="52">
        <f t="shared" si="119"/>
        <v>0</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453812.65</v>
      </c>
      <c r="E495" s="51">
        <f t="shared" si="140"/>
        <v>700795.5</v>
      </c>
      <c r="F495" s="52">
        <f t="shared" si="119"/>
        <v>154.42396768798753</v>
      </c>
    </row>
    <row r="496" spans="1:6" ht="12.75" customHeight="1" x14ac:dyDescent="0.2">
      <c r="A496" s="53">
        <v>8443</v>
      </c>
      <c r="B496" s="85" t="s">
        <v>999</v>
      </c>
      <c r="C496" s="50" t="s">
        <v>1000</v>
      </c>
      <c r="D496" s="242">
        <v>203399.11</v>
      </c>
      <c r="E496" s="242">
        <v>389151.37</v>
      </c>
      <c r="F496" s="52">
        <f t="shared" si="119"/>
        <v>191.32402791732963</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250413.54</v>
      </c>
      <c r="E498" s="242">
        <v>311644.13</v>
      </c>
      <c r="F498" s="52">
        <f t="shared" si="119"/>
        <v>124.45178882899064</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60611.8</v>
      </c>
      <c r="E502" s="51">
        <f t="shared" si="141"/>
        <v>89579.55</v>
      </c>
      <c r="F502" s="52">
        <f t="shared" si="119"/>
        <v>147.79226157282906</v>
      </c>
    </row>
    <row r="503" spans="1:6" ht="12.75" customHeight="1" x14ac:dyDescent="0.2">
      <c r="A503" s="53">
        <v>8453</v>
      </c>
      <c r="B503" s="85" t="s">
        <v>1013</v>
      </c>
      <c r="C503" s="50" t="s">
        <v>1014</v>
      </c>
      <c r="D503" s="242">
        <v>60611.8</v>
      </c>
      <c r="E503" s="242">
        <v>89579.55</v>
      </c>
      <c r="F503" s="52">
        <f t="shared" si="119"/>
        <v>147.79226157282906</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643042.03</v>
      </c>
      <c r="E528" s="51">
        <f t="shared" si="148"/>
        <v>706406.91999999993</v>
      </c>
      <c r="F528" s="52">
        <f t="shared" si="119"/>
        <v>109.85392665546291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643042.03</v>
      </c>
      <c r="E593" s="51">
        <f t="shared" si="167"/>
        <v>706406.91999999993</v>
      </c>
      <c r="F593" s="52">
        <f t="shared" si="119"/>
        <v>109.85392665546291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620220.85</v>
      </c>
      <c r="E605" s="51">
        <f t="shared" si="171"/>
        <v>676159.89999999991</v>
      </c>
      <c r="F605" s="52">
        <f t="shared" si="119"/>
        <v>109.01921468780031</v>
      </c>
    </row>
    <row r="606" spans="1:6" ht="24" x14ac:dyDescent="0.2">
      <c r="A606" s="53">
        <v>5443</v>
      </c>
      <c r="B606" s="85" t="s">
        <v>1210</v>
      </c>
      <c r="C606" s="50" t="s">
        <v>1211</v>
      </c>
      <c r="D606" s="242">
        <v>372579.08</v>
      </c>
      <c r="E606" s="242">
        <v>412557.11</v>
      </c>
      <c r="F606" s="52">
        <f t="shared" si="119"/>
        <v>110.73007910159636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247641.77</v>
      </c>
      <c r="E608" s="242">
        <v>263602.78999999998</v>
      </c>
      <c r="F608" s="52">
        <f t="shared" si="119"/>
        <v>106.44520510413085</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22821.18</v>
      </c>
      <c r="E612" s="51">
        <f t="shared" si="172"/>
        <v>30247.02</v>
      </c>
      <c r="F612" s="52">
        <f t="shared" si="119"/>
        <v>132.53924643686258</v>
      </c>
    </row>
    <row r="613" spans="1:6" ht="24" x14ac:dyDescent="0.2">
      <c r="A613" s="53">
        <v>5453</v>
      </c>
      <c r="B613" s="232" t="s">
        <v>1224</v>
      </c>
      <c r="C613" s="50" t="s">
        <v>1225</v>
      </c>
      <c r="D613" s="242">
        <v>22821.18</v>
      </c>
      <c r="E613" s="242">
        <v>30247.02</v>
      </c>
      <c r="F613" s="52">
        <f t="shared" si="119"/>
        <v>132.53924643686258</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13615677.380000003</v>
      </c>
      <c r="E635" s="51">
        <f t="shared" si="178"/>
        <v>83968.130000000121</v>
      </c>
      <c r="F635" s="52">
        <f t="shared" si="119"/>
        <v>0.61670181847390471</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663796.80000000005</v>
      </c>
      <c r="E637" s="242">
        <v>14207923.300000001</v>
      </c>
      <c r="F637" s="52">
        <f t="shared" si="119"/>
        <v>2140.4024996806252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563879827.23000002</v>
      </c>
      <c r="E639" s="51">
        <f t="shared" si="180"/>
        <v>687379405.24999988</v>
      </c>
      <c r="F639" s="52">
        <f t="shared" si="119"/>
        <v>121.90175495844184</v>
      </c>
    </row>
    <row r="640" spans="1:6" ht="12.75" customHeight="1" x14ac:dyDescent="0.2">
      <c r="A640" s="53" t="s">
        <v>609</v>
      </c>
      <c r="B640" s="85" t="s">
        <v>1278</v>
      </c>
      <c r="C640" s="50" t="s">
        <v>1279</v>
      </c>
      <c r="D640" s="51">
        <f t="shared" ref="D640:E640" si="181">D413+D528</f>
        <v>559613653.82000005</v>
      </c>
      <c r="E640" s="51">
        <f t="shared" si="181"/>
        <v>685443087.08000016</v>
      </c>
      <c r="F640" s="52">
        <f t="shared" si="119"/>
        <v>122.48505417998132</v>
      </c>
    </row>
    <row r="641" spans="1:6" ht="12.75" customHeight="1" x14ac:dyDescent="0.2">
      <c r="A641" s="53" t="s">
        <v>609</v>
      </c>
      <c r="B641" s="85" t="s">
        <v>1280</v>
      </c>
      <c r="C641" s="50" t="s">
        <v>1281</v>
      </c>
      <c r="D641" s="51">
        <f t="shared" ref="D641:E641" si="182">IF(D639&gt;=D640,D639-D640,0)</f>
        <v>4266173.4099999666</v>
      </c>
      <c r="E641" s="51">
        <f t="shared" si="182"/>
        <v>1936318.1699997187</v>
      </c>
      <c r="F641" s="52">
        <f t="shared" si="119"/>
        <v>45.387704247112019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2436701.0700000003</v>
      </c>
      <c r="E644" s="51">
        <f t="shared" si="185"/>
        <v>2036874.3200000003</v>
      </c>
      <c r="F644" s="52">
        <f t="shared" si="119"/>
        <v>83.591473122306297</v>
      </c>
    </row>
    <row r="645" spans="1:6" ht="24" x14ac:dyDescent="0.2">
      <c r="A645" s="53" t="s">
        <v>609</v>
      </c>
      <c r="B645" s="85" t="s">
        <v>1288</v>
      </c>
      <c r="C645" s="50" t="s">
        <v>1289</v>
      </c>
      <c r="D645" s="51">
        <f t="shared" ref="D645:E645" si="186">IF(D641+D643-D642-D644&gt;=0,D641+D643-D642-D644,0)</f>
        <v>1829472.3399999663</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100556.15000028163</v>
      </c>
      <c r="F646" s="52" t="str">
        <f t="shared" si="119"/>
        <v>-</v>
      </c>
    </row>
    <row r="647" spans="1:6" ht="24" x14ac:dyDescent="0.2">
      <c r="A647" s="55" t="s">
        <v>1292</v>
      </c>
      <c r="B647" s="233" t="s">
        <v>1293</v>
      </c>
      <c r="C647" s="56" t="s">
        <v>1292</v>
      </c>
      <c r="D647" s="243">
        <v>32235255.960000001</v>
      </c>
      <c r="E647" s="243">
        <v>38096509.390000001</v>
      </c>
      <c r="F647" s="57">
        <f t="shared" si="119"/>
        <v>118.18274201784871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160826640.38</v>
      </c>
      <c r="E649" s="242">
        <v>180094434.49000001</v>
      </c>
      <c r="F649" s="52">
        <f t="shared" ref="F649:F724" si="188">IF(D649&lt;&gt;0,IF(E649/D649&gt;=100,"&gt;&gt;100",E649/D649*100),"-")</f>
        <v>111.98047417049453</v>
      </c>
    </row>
    <row r="650" spans="1:6" ht="12.75" customHeight="1" x14ac:dyDescent="0.2">
      <c r="A650" s="53" t="s">
        <v>1297</v>
      </c>
      <c r="B650" s="85" t="s">
        <v>1298</v>
      </c>
      <c r="C650" s="50" t="s">
        <v>1297</v>
      </c>
      <c r="D650" s="242">
        <v>964923434.52999997</v>
      </c>
      <c r="E650" s="242">
        <v>1076847518.76</v>
      </c>
      <c r="F650" s="52">
        <f t="shared" si="188"/>
        <v>111.59927101205875</v>
      </c>
    </row>
    <row r="651" spans="1:6" ht="12.75" customHeight="1" x14ac:dyDescent="0.2">
      <c r="A651" s="53" t="s">
        <v>1299</v>
      </c>
      <c r="B651" s="85" t="s">
        <v>1300</v>
      </c>
      <c r="C651" s="50" t="s">
        <v>1299</v>
      </c>
      <c r="D651" s="242">
        <v>945655640.41999996</v>
      </c>
      <c r="E651" s="242">
        <v>1076643982.0799999</v>
      </c>
      <c r="F651" s="52">
        <f t="shared" si="188"/>
        <v>113.85158995105485</v>
      </c>
    </row>
    <row r="652" spans="1:6" ht="24" x14ac:dyDescent="0.2">
      <c r="A652" s="53">
        <v>11</v>
      </c>
      <c r="B652" s="85" t="s">
        <v>1301</v>
      </c>
      <c r="C652" s="50" t="s">
        <v>1302</v>
      </c>
      <c r="D652" s="51">
        <f t="shared" ref="D652:E652" si="189">+D649+D650-D651</f>
        <v>180094434.48999989</v>
      </c>
      <c r="E652" s="51">
        <f t="shared" si="189"/>
        <v>180297971.17000008</v>
      </c>
      <c r="F652" s="52">
        <f t="shared" si="188"/>
        <v>100.11301664072883</v>
      </c>
    </row>
    <row r="653" spans="1:6" ht="24" x14ac:dyDescent="0.2">
      <c r="A653" s="53" t="s">
        <v>609</v>
      </c>
      <c r="B653" s="85" t="s">
        <v>1303</v>
      </c>
      <c r="C653" s="50" t="s">
        <v>1304</v>
      </c>
      <c r="D653" s="262">
        <v>937</v>
      </c>
      <c r="E653" s="262">
        <v>977</v>
      </c>
      <c r="F653" s="52">
        <f t="shared" si="188"/>
        <v>104.26894343649946</v>
      </c>
    </row>
    <row r="654" spans="1:6" ht="24" x14ac:dyDescent="0.2">
      <c r="A654" s="53" t="s">
        <v>609</v>
      </c>
      <c r="B654" s="85" t="s">
        <v>1305</v>
      </c>
      <c r="C654" s="50" t="s">
        <v>1306</v>
      </c>
      <c r="D654" s="262">
        <v>12478</v>
      </c>
      <c r="E654" s="262">
        <v>12571</v>
      </c>
      <c r="F654" s="52">
        <f t="shared" si="188"/>
        <v>100.74531174867766</v>
      </c>
    </row>
    <row r="655" spans="1:6" ht="12.75" customHeight="1" x14ac:dyDescent="0.2">
      <c r="A655" s="53" t="s">
        <v>609</v>
      </c>
      <c r="B655" s="85" t="s">
        <v>1307</v>
      </c>
      <c r="C655" s="50" t="s">
        <v>1308</v>
      </c>
      <c r="D655" s="262">
        <v>857</v>
      </c>
      <c r="E655" s="262">
        <v>912</v>
      </c>
      <c r="F655" s="52">
        <f t="shared" si="188"/>
        <v>106.41773628938157</v>
      </c>
    </row>
    <row r="656" spans="1:6" ht="12.75" customHeight="1" x14ac:dyDescent="0.2">
      <c r="A656" s="53" t="s">
        <v>609</v>
      </c>
      <c r="B656" s="85" t="s">
        <v>1309</v>
      </c>
      <c r="C656" s="50" t="s">
        <v>1310</v>
      </c>
      <c r="D656" s="262">
        <v>11477</v>
      </c>
      <c r="E656" s="262">
        <v>11628</v>
      </c>
      <c r="F656" s="52">
        <f t="shared" si="188"/>
        <v>101.31567482791669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400</v>
      </c>
      <c r="E661" s="242">
        <v>84.8</v>
      </c>
      <c r="F661" s="52">
        <f t="shared" si="188"/>
        <v>21.2</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1353.77</v>
      </c>
      <c r="E663" s="242">
        <v>0</v>
      </c>
      <c r="F663" s="52">
        <f t="shared" si="188"/>
        <v>0</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70000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3195.2</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288778.15999999997</v>
      </c>
      <c r="E676" s="242">
        <v>389163.12</v>
      </c>
      <c r="F676" s="52">
        <f t="shared" si="188"/>
        <v>134.76196399339895</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61183.82</v>
      </c>
      <c r="E678" s="242">
        <v>52747.13</v>
      </c>
      <c r="F678" s="52">
        <f t="shared" si="188"/>
        <v>86.210913277399143</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94890.99</v>
      </c>
      <c r="E710" s="242">
        <v>168919.32</v>
      </c>
      <c r="F710" s="52">
        <f t="shared" si="188"/>
        <v>178.01407699508667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45359.59</v>
      </c>
      <c r="E712" s="242">
        <v>34554.910000000003</v>
      </c>
      <c r="F712" s="52">
        <f t="shared" si="188"/>
        <v>76.179943425414578</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1330304.03</v>
      </c>
      <c r="E716" s="242">
        <v>1831427.25</v>
      </c>
      <c r="F716" s="52">
        <f t="shared" si="188"/>
        <v>137.66982649823291</v>
      </c>
    </row>
    <row r="717" spans="1:6" ht="12.75" customHeight="1" x14ac:dyDescent="0.2">
      <c r="A717" s="53">
        <v>31215</v>
      </c>
      <c r="B717" s="85" t="s">
        <v>1414</v>
      </c>
      <c r="C717" s="50" t="s">
        <v>1415</v>
      </c>
      <c r="D717" s="242">
        <v>699739.37</v>
      </c>
      <c r="E717" s="242">
        <v>602998.51</v>
      </c>
      <c r="F717" s="52">
        <f t="shared" si="188"/>
        <v>86.174729599679381</v>
      </c>
    </row>
    <row r="718" spans="1:6" ht="12.75" customHeight="1" x14ac:dyDescent="0.2">
      <c r="A718" s="53">
        <v>32121</v>
      </c>
      <c r="B718" s="85" t="s">
        <v>1416</v>
      </c>
      <c r="C718" s="50" t="s">
        <v>1417</v>
      </c>
      <c r="D718" s="242">
        <v>9490515.7599999998</v>
      </c>
      <c r="E718" s="242">
        <v>10051237.939999999</v>
      </c>
      <c r="F718" s="52">
        <f t="shared" si="188"/>
        <v>105.90823717256015</v>
      </c>
    </row>
    <row r="719" spans="1:6" ht="12.75" customHeight="1" x14ac:dyDescent="0.2">
      <c r="A719" s="53" t="s">
        <v>1418</v>
      </c>
      <c r="B719" s="85" t="s">
        <v>1419</v>
      </c>
      <c r="C719" s="50" t="s">
        <v>1418</v>
      </c>
      <c r="D719" s="242">
        <v>971.59</v>
      </c>
      <c r="E719" s="242">
        <v>5810.83</v>
      </c>
      <c r="F719" s="52">
        <f t="shared" si="188"/>
        <v>598.07429059582739</v>
      </c>
    </row>
    <row r="720" spans="1:6" ht="12.75" customHeight="1" x14ac:dyDescent="0.2">
      <c r="A720" s="53" t="s">
        <v>1420</v>
      </c>
      <c r="B720" s="85" t="s">
        <v>1421</v>
      </c>
      <c r="C720" s="50" t="s">
        <v>1420</v>
      </c>
      <c r="D720" s="242">
        <v>707728.99</v>
      </c>
      <c r="E720" s="242">
        <v>506310.54</v>
      </c>
      <c r="F720" s="52">
        <f t="shared" si="188"/>
        <v>71.540172460647682</v>
      </c>
    </row>
    <row r="721" spans="1:6" ht="12.75" customHeight="1" x14ac:dyDescent="0.2">
      <c r="A721" s="53" t="s">
        <v>1422</v>
      </c>
      <c r="B721" s="85" t="s">
        <v>1423</v>
      </c>
      <c r="C721" s="50" t="s">
        <v>1422</v>
      </c>
      <c r="D721" s="242">
        <v>44900.42</v>
      </c>
      <c r="E721" s="242">
        <v>64339.97</v>
      </c>
      <c r="F721" s="52">
        <f t="shared" si="188"/>
        <v>143.29480659646393</v>
      </c>
    </row>
    <row r="722" spans="1:6" ht="12.75" customHeight="1" x14ac:dyDescent="0.2">
      <c r="A722" s="53" t="s">
        <v>1424</v>
      </c>
      <c r="B722" s="85" t="s">
        <v>1425</v>
      </c>
      <c r="C722" s="50" t="s">
        <v>1424</v>
      </c>
      <c r="D722" s="242">
        <v>1377615.79</v>
      </c>
      <c r="E722" s="242">
        <v>1809918.98</v>
      </c>
      <c r="F722" s="52">
        <f t="shared" si="188"/>
        <v>131.38053390052968</v>
      </c>
    </row>
    <row r="723" spans="1:6" ht="12.75" customHeight="1" x14ac:dyDescent="0.2">
      <c r="A723" s="53" t="s">
        <v>1426</v>
      </c>
      <c r="B723" s="85" t="s">
        <v>1427</v>
      </c>
      <c r="C723" s="50" t="s">
        <v>1426</v>
      </c>
      <c r="D723" s="242">
        <v>1884140.24</v>
      </c>
      <c r="E723" s="242">
        <v>3443502.3</v>
      </c>
      <c r="F723" s="52">
        <f t="shared" si="188"/>
        <v>182.76252621195545</v>
      </c>
    </row>
    <row r="724" spans="1:6" ht="12.75" customHeight="1" x14ac:dyDescent="0.2">
      <c r="A724" s="53" t="s">
        <v>1428</v>
      </c>
      <c r="B724" s="85" t="s">
        <v>1429</v>
      </c>
      <c r="C724" s="50" t="s">
        <v>1428</v>
      </c>
      <c r="D724" s="242">
        <v>350420.52</v>
      </c>
      <c r="E724" s="242">
        <v>326263.53999999998</v>
      </c>
      <c r="F724" s="52">
        <f t="shared" si="188"/>
        <v>93.106288410279163</v>
      </c>
    </row>
    <row r="725" spans="1:6" ht="12.75" customHeight="1" x14ac:dyDescent="0.2">
      <c r="A725" s="53">
        <v>32911</v>
      </c>
      <c r="B725" s="85" t="s">
        <v>1430</v>
      </c>
      <c r="C725" s="50" t="s">
        <v>1431</v>
      </c>
      <c r="D725" s="242">
        <v>504666.61</v>
      </c>
      <c r="E725" s="242">
        <v>445449.75</v>
      </c>
      <c r="F725" s="52">
        <f t="shared" ref="F725:F979" si="190">IF(D725&lt;&gt;0,IF(E725/D725&gt;=100,"&gt;&gt;100",E725/D725*100),"-")</f>
        <v>88.266142671891842</v>
      </c>
    </row>
    <row r="726" spans="1:6" ht="12.75" customHeight="1" x14ac:dyDescent="0.2">
      <c r="A726" s="53" t="s">
        <v>1432</v>
      </c>
      <c r="B726" s="85" t="s">
        <v>1433</v>
      </c>
      <c r="C726" s="50" t="s">
        <v>1432</v>
      </c>
      <c r="D726" s="242">
        <v>777236.87</v>
      </c>
      <c r="E726" s="242">
        <v>794239.86</v>
      </c>
      <c r="F726" s="52">
        <f t="shared" si="190"/>
        <v>102.18762010093525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451.74</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87394</v>
      </c>
      <c r="E748" s="242">
        <v>92569.43</v>
      </c>
      <c r="F748" s="52">
        <f t="shared" si="190"/>
        <v>105.92195116369545</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41011348</v>
      </c>
      <c r="E762" s="242">
        <v>41011348</v>
      </c>
      <c r="F762" s="52">
        <f t="shared" si="190"/>
        <v>100</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4021787.81</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19415.39</v>
      </c>
      <c r="E816" s="242">
        <v>25558.6</v>
      </c>
      <c r="F816" s="52">
        <f t="shared" si="190"/>
        <v>131.64093021051858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9803.7099999999991</v>
      </c>
      <c r="E819" s="242">
        <v>15499.4</v>
      </c>
      <c r="F819" s="52">
        <f t="shared" si="190"/>
        <v>158.09729173955574</v>
      </c>
    </row>
    <row r="820" spans="1:6" ht="24" x14ac:dyDescent="0.2">
      <c r="A820" s="53">
        <v>37216</v>
      </c>
      <c r="B820" s="232" t="s">
        <v>1620</v>
      </c>
      <c r="C820" s="50" t="s">
        <v>1621</v>
      </c>
      <c r="D820" s="242">
        <v>1032001.02</v>
      </c>
      <c r="E820" s="242">
        <v>886615.36</v>
      </c>
      <c r="F820" s="52">
        <f t="shared" si="190"/>
        <v>85.912256171994855</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417241.94</v>
      </c>
      <c r="E823" s="242">
        <v>793672.34</v>
      </c>
      <c r="F823" s="52">
        <f t="shared" si="190"/>
        <v>190.21873496226195</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13744294.960000001</v>
      </c>
      <c r="E874" s="242">
        <v>0</v>
      </c>
      <c r="F874" s="52">
        <f t="shared" si="190"/>
        <v>0</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25969</v>
      </c>
      <c r="E885" s="242">
        <v>0</v>
      </c>
      <c r="F885" s="52">
        <f t="shared" si="190"/>
        <v>0</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154525.10999999999</v>
      </c>
      <c r="E887" s="242">
        <v>389151.37</v>
      </c>
      <c r="F887" s="52">
        <f t="shared" si="190"/>
        <v>251.8369797633537</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229494.54</v>
      </c>
      <c r="E890" s="242">
        <v>311644.13</v>
      </c>
      <c r="F890" s="52">
        <f t="shared" si="190"/>
        <v>135.79587993683859</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60611.8</v>
      </c>
      <c r="E897" s="242">
        <v>0</v>
      </c>
      <c r="F897" s="52">
        <f t="shared" si="190"/>
        <v>0</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372453.14</v>
      </c>
      <c r="E955" s="242">
        <v>408100.03</v>
      </c>
      <c r="F955" s="52">
        <f t="shared" si="190"/>
        <v>109.57083889801547</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247641.77</v>
      </c>
      <c r="E958" s="242">
        <v>263253.01</v>
      </c>
      <c r="F958" s="52">
        <f t="shared" si="190"/>
        <v>106.30396075750872</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22821.18</v>
      </c>
      <c r="E965" s="242">
        <v>30247.02</v>
      </c>
      <c r="F965" s="52">
        <f t="shared" si="190"/>
        <v>132.53924643686258</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536248.57999999996</v>
      </c>
      <c r="E987" s="245">
        <v>429879.8</v>
      </c>
      <c r="F987" s="52">
        <f t="shared" si="192"/>
        <v>80.164277544567113</v>
      </c>
    </row>
    <row r="988" spans="1:6" ht="24" x14ac:dyDescent="0.2">
      <c r="A988" s="53">
        <v>26454</v>
      </c>
      <c r="B988" s="85" t="s">
        <v>1956</v>
      </c>
      <c r="C988" s="50" t="s">
        <v>1957</v>
      </c>
      <c r="D988" s="245">
        <v>27115.17</v>
      </c>
      <c r="E988" s="245">
        <v>19033.12</v>
      </c>
      <c r="F988" s="52">
        <f t="shared" si="192"/>
        <v>70.193622241719297</v>
      </c>
    </row>
    <row r="989" spans="1:6" ht="12.75" customHeight="1" x14ac:dyDescent="0.2">
      <c r="A989" s="53" t="s">
        <v>1958</v>
      </c>
      <c r="B989" s="85" t="s">
        <v>1959</v>
      </c>
      <c r="C989" s="50" t="s">
        <v>1958</v>
      </c>
      <c r="D989" s="245">
        <v>3489.09</v>
      </c>
      <c r="E989" s="245">
        <v>0</v>
      </c>
      <c r="F989" s="52">
        <f t="shared" si="192"/>
        <v>0</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54" sqref="E25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594350343.72000003</v>
      </c>
      <c r="E6" s="229">
        <f t="shared" si="0"/>
        <v>673239316.21000004</v>
      </c>
      <c r="F6" s="230">
        <f t="shared" ref="F6:F260" si="1">IF(D6&gt;0,IF(E6/D6&gt;=100,"&gt;&gt;100",E6/D6*100),"-")</f>
        <v>113.273143243468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316433486.60999995</v>
      </c>
      <c r="E7" s="104">
        <f t="shared" si="2"/>
        <v>387715341.56999999</v>
      </c>
      <c r="F7" s="93">
        <f t="shared" si="1"/>
        <v>122.52664713954688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52915469.710000008</v>
      </c>
      <c r="E8" s="104">
        <f>E9+E10-E11</f>
        <v>62261105.309999995</v>
      </c>
      <c r="F8" s="93">
        <f t="shared" si="1"/>
        <v>117.66144314926838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39058545.719999999</v>
      </c>
      <c r="E9" s="247">
        <v>39054391.479999997</v>
      </c>
      <c r="F9" s="93">
        <f t="shared" si="1"/>
        <v>99.989364068929291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30986173.93</v>
      </c>
      <c r="E10" s="247">
        <v>69986292.459999993</v>
      </c>
      <c r="F10" s="93">
        <f t="shared" si="1"/>
        <v>225.86296913618335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17129249.940000001</v>
      </c>
      <c r="E11" s="247">
        <v>46779578.630000003</v>
      </c>
      <c r="F11" s="93">
        <f t="shared" si="1"/>
        <v>273.09764755525543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171222928.03999996</v>
      </c>
      <c r="E12" s="104">
        <f t="shared" si="3"/>
        <v>222550511.83999997</v>
      </c>
      <c r="F12" s="93">
        <f t="shared" si="1"/>
        <v>129.97705061322699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148152128.02999997</v>
      </c>
      <c r="E13" s="104">
        <f t="shared" si="4"/>
        <v>160494669.60999998</v>
      </c>
      <c r="F13" s="93">
        <f t="shared" si="1"/>
        <v>108.33099176105033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725503.6</v>
      </c>
      <c r="E14" s="247">
        <v>725503.6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237434911.44999999</v>
      </c>
      <c r="E15" s="247">
        <v>252843648.66999999</v>
      </c>
      <c r="F15" s="93">
        <f t="shared" si="1"/>
        <v>106.48966789504534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927080.47</v>
      </c>
      <c r="E16" s="247">
        <v>982338.28</v>
      </c>
      <c r="F16" s="93">
        <f t="shared" si="1"/>
        <v>105.96041139772905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6430434.5599999996</v>
      </c>
      <c r="E17" s="247">
        <v>6602556.6299999999</v>
      </c>
      <c r="F17" s="93">
        <f t="shared" si="1"/>
        <v>102.67667866602162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97365802.049999997</v>
      </c>
      <c r="E18" s="247">
        <v>100659377.56999999</v>
      </c>
      <c r="F18" s="93">
        <f t="shared" si="1"/>
        <v>103.38268206151957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10640189.150000006</v>
      </c>
      <c r="E19" s="104">
        <f t="shared" si="5"/>
        <v>29923819.749999985</v>
      </c>
      <c r="F19" s="93">
        <f t="shared" si="1"/>
        <v>281.23390785773734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52651404.990000002</v>
      </c>
      <c r="E20" s="247">
        <v>96263919.909999996</v>
      </c>
      <c r="F20" s="93">
        <f t="shared" si="1"/>
        <v>182.83257574661732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7239344.75</v>
      </c>
      <c r="E21" s="247">
        <v>8836358.9900000002</v>
      </c>
      <c r="F21" s="93">
        <f t="shared" si="1"/>
        <v>122.06020427470318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6828654.1500000004</v>
      </c>
      <c r="E22" s="247">
        <v>7957588.0599999996</v>
      </c>
      <c r="F22" s="93">
        <f t="shared" si="1"/>
        <v>116.53230468554334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1415188.18</v>
      </c>
      <c r="E23" s="247">
        <v>1011191.07</v>
      </c>
      <c r="F23" s="93">
        <f t="shared" si="1"/>
        <v>71.452763970937056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2854113.39</v>
      </c>
      <c r="E24" s="247">
        <v>3293353.4</v>
      </c>
      <c r="F24" s="93">
        <f t="shared" si="1"/>
        <v>115.38971827604929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165823.85999999999</v>
      </c>
      <c r="E25" s="247">
        <v>177385.46</v>
      </c>
      <c r="F25" s="93">
        <f t="shared" si="1"/>
        <v>106.9722173877752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9412832.0299999993</v>
      </c>
      <c r="E26" s="247">
        <v>10450573.73</v>
      </c>
      <c r="F26" s="93">
        <f t="shared" si="1"/>
        <v>111.0247553201053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69927172.200000003</v>
      </c>
      <c r="E28" s="247">
        <v>98066550.870000005</v>
      </c>
      <c r="F28" s="93">
        <f t="shared" si="1"/>
        <v>140.24097898527634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3435414.6899999995</v>
      </c>
      <c r="E29" s="104">
        <f t="shared" si="6"/>
        <v>3860517.7799999993</v>
      </c>
      <c r="F29" s="93">
        <f t="shared" si="1"/>
        <v>112.37414194092533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9411887.2200000007</v>
      </c>
      <c r="E30" s="247">
        <v>10697584.16</v>
      </c>
      <c r="F30" s="93">
        <f t="shared" si="1"/>
        <v>113.66035216898827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8638.7800000000007</v>
      </c>
      <c r="E31" s="247">
        <v>8638.7800000000007</v>
      </c>
      <c r="F31" s="93">
        <f t="shared" si="1"/>
        <v>100</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2090.9299999999998</v>
      </c>
      <c r="E32" s="247">
        <v>2090.9299999999998</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5987202.2400000002</v>
      </c>
      <c r="E34" s="247">
        <v>6847796.0899999999</v>
      </c>
      <c r="F34" s="93">
        <f t="shared" si="1"/>
        <v>114.373889765247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218555.69999999995</v>
      </c>
      <c r="E35" s="104">
        <f t="shared" si="7"/>
        <v>205023.59999999992</v>
      </c>
      <c r="F35" s="93">
        <f t="shared" si="1"/>
        <v>93.808397584688919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302115.84999999998</v>
      </c>
      <c r="E36" s="247">
        <v>435766.72</v>
      </c>
      <c r="F36" s="93">
        <f t="shared" si="1"/>
        <v>144.23828475070079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13048.63</v>
      </c>
      <c r="E37" s="247">
        <v>13673.49</v>
      </c>
      <c r="F37" s="93">
        <f t="shared" si="1"/>
        <v>104.78870195568423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30991.29</v>
      </c>
      <c r="E38" s="247">
        <v>30991.29</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269.19</v>
      </c>
      <c r="E39" s="247">
        <v>269.19</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127869.26</v>
      </c>
      <c r="E40" s="247">
        <v>275677.09000000003</v>
      </c>
      <c r="F40" s="93">
        <f t="shared" si="1"/>
        <v>215.59293453328817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627240.07999999984</v>
      </c>
      <c r="E41" s="104">
        <f t="shared" si="8"/>
        <v>594761.37000000011</v>
      </c>
      <c r="F41" s="93">
        <f t="shared" si="1"/>
        <v>94.821965139727709</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602192.62</v>
      </c>
      <c r="E42" s="247">
        <v>573175.1</v>
      </c>
      <c r="F42" s="93">
        <f t="shared" si="1"/>
        <v>95.181355759557462</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424411.8</v>
      </c>
      <c r="E43" s="247">
        <v>433405.18</v>
      </c>
      <c r="F43" s="93">
        <f t="shared" si="1"/>
        <v>102.11902213840428</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399364.34</v>
      </c>
      <c r="E44" s="247">
        <v>411818.91</v>
      </c>
      <c r="F44" s="93">
        <f t="shared" si="1"/>
        <v>103.1185984206802</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8149400.3899999969</v>
      </c>
      <c r="E45" s="104">
        <f t="shared" si="9"/>
        <v>27471719.730000004</v>
      </c>
      <c r="F45" s="93">
        <f t="shared" si="1"/>
        <v>337.10111683443762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58437.95</v>
      </c>
      <c r="E46" s="247">
        <v>58437.95</v>
      </c>
      <c r="F46" s="93">
        <f t="shared" si="1"/>
        <v>100</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21565486.219999999</v>
      </c>
      <c r="E47" s="247">
        <v>63319365.590000004</v>
      </c>
      <c r="F47" s="93">
        <f t="shared" si="1"/>
        <v>293.61436576967662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13402.68</v>
      </c>
      <c r="E48" s="247">
        <v>13402.68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3405272.15</v>
      </c>
      <c r="E49" s="247">
        <v>3435076.19</v>
      </c>
      <c r="F49" s="93">
        <f t="shared" si="1"/>
        <v>100.87523224832411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16893198.609999999</v>
      </c>
      <c r="E50" s="247">
        <v>39354562.68</v>
      </c>
      <c r="F50" s="93">
        <f t="shared" si="1"/>
        <v>232.96098973644871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86491.46</v>
      </c>
      <c r="E51" s="247">
        <v>86707.48</v>
      </c>
      <c r="F51" s="93">
        <f t="shared" si="1"/>
        <v>100.24975876231017</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65933.180000000168</v>
      </c>
      <c r="E52" s="104">
        <f t="shared" si="10"/>
        <v>108356.60999999987</v>
      </c>
      <c r="F52" s="93">
        <f t="shared" si="1"/>
        <v>164.3430667230059</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67721.19</v>
      </c>
      <c r="E53" s="247">
        <v>109469.59</v>
      </c>
      <c r="F53" s="93">
        <f t="shared" si="1"/>
        <v>161.64746957340824</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3608321.18</v>
      </c>
      <c r="E54" s="247">
        <v>3937831.91</v>
      </c>
      <c r="F54" s="93">
        <f t="shared" si="1"/>
        <v>109.13196784771803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3610109.19</v>
      </c>
      <c r="E55" s="247">
        <v>3938944.89</v>
      </c>
      <c r="F55" s="93">
        <f t="shared" si="1"/>
        <v>109.10874665261856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88339493.829999998</v>
      </c>
      <c r="E56" s="104">
        <f t="shared" si="11"/>
        <v>98352835.789999992</v>
      </c>
      <c r="F56" s="93">
        <f t="shared" si="1"/>
        <v>111.33506829829658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75050223.239999995</v>
      </c>
      <c r="E57" s="247">
        <v>86681327.099999994</v>
      </c>
      <c r="F57" s="93">
        <f t="shared" si="1"/>
        <v>115.49776051005919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8675644.8900000006</v>
      </c>
      <c r="E58" s="247">
        <v>4516954.0999999996</v>
      </c>
      <c r="F58" s="93">
        <f t="shared" si="1"/>
        <v>52.064764720908251</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4613625.7</v>
      </c>
      <c r="E61" s="247">
        <v>7154554.5899999999</v>
      </c>
      <c r="F61" s="93">
        <f t="shared" si="1"/>
        <v>155.07444806369966</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3803170.3900000006</v>
      </c>
      <c r="E63" s="104">
        <f t="shared" si="12"/>
        <v>4355824.54</v>
      </c>
      <c r="F63" s="93">
        <f t="shared" si="1"/>
        <v>114.53140651949593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2649814.08</v>
      </c>
      <c r="E64" s="247">
        <v>2752918.19</v>
      </c>
      <c r="F64" s="93">
        <f t="shared" si="1"/>
        <v>103.89099411834961</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1123205.6100000001</v>
      </c>
      <c r="E65" s="247">
        <v>1570196.64</v>
      </c>
      <c r="F65" s="93">
        <f t="shared" si="1"/>
        <v>139.7960111684271</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30150.7</v>
      </c>
      <c r="E67" s="247">
        <v>32709.71</v>
      </c>
      <c r="F67" s="93">
        <f t="shared" si="1"/>
        <v>108.48739830252696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277916857.11000001</v>
      </c>
      <c r="E68" s="104">
        <f t="shared" si="13"/>
        <v>285523974.63999999</v>
      </c>
      <c r="F68" s="93">
        <f t="shared" si="1"/>
        <v>102.73719183827308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180094434.49000004</v>
      </c>
      <c r="E69" s="104">
        <f t="shared" si="14"/>
        <v>180297971.16999999</v>
      </c>
      <c r="F69" s="93">
        <f t="shared" si="1"/>
        <v>100.11301664072869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180017071.18000004</v>
      </c>
      <c r="E70" s="104">
        <f t="shared" si="15"/>
        <v>180224149.92999998</v>
      </c>
      <c r="F70" s="93">
        <f t="shared" si="1"/>
        <v>100.11503284029817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815459.08</v>
      </c>
      <c r="E71" s="247">
        <v>1122663.1000000001</v>
      </c>
      <c r="F71" s="93">
        <f t="shared" si="1"/>
        <v>137.6725242914703</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179198711.11000001</v>
      </c>
      <c r="E72" s="247">
        <v>179101486.81999999</v>
      </c>
      <c r="F72" s="93">
        <f t="shared" si="1"/>
        <v>99.945744983656525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2873.52</v>
      </c>
      <c r="E73" s="247">
        <v>0</v>
      </c>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27.47</v>
      </c>
      <c r="E74" s="247">
        <v>0.01</v>
      </c>
      <c r="F74" s="93">
        <f t="shared" si="1"/>
        <v>3.6403349108117954E-2</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3577.12</v>
      </c>
      <c r="E75" s="247">
        <v>4031.33</v>
      </c>
      <c r="F75" s="93">
        <f t="shared" si="1"/>
        <v>112.6976450328756</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17297.57</v>
      </c>
      <c r="E76" s="247">
        <v>14042.67</v>
      </c>
      <c r="F76" s="93">
        <f t="shared" si="1"/>
        <v>81.182906038246998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56488.62</v>
      </c>
      <c r="E77" s="247">
        <v>55747.24</v>
      </c>
      <c r="F77" s="93">
        <f t="shared" si="1"/>
        <v>98.687558662257985</v>
      </c>
      <c r="G77" s="87"/>
      <c r="H77" s="87"/>
      <c r="I77" s="87"/>
      <c r="J77" s="87"/>
      <c r="K77" s="87"/>
      <c r="L77" s="87"/>
      <c r="M77" s="87"/>
      <c r="N77" s="87"/>
      <c r="O77" s="87"/>
      <c r="P77" s="87"/>
      <c r="Q77" s="87"/>
      <c r="R77" s="87"/>
      <c r="S77" s="87"/>
      <c r="T77" s="87"/>
      <c r="U77" s="87"/>
      <c r="V77" s="87"/>
      <c r="W77" s="87"/>
      <c r="X77" s="87"/>
    </row>
    <row r="78" spans="1:24" ht="24" x14ac:dyDescent="0.2">
      <c r="A78" s="91" t="s">
        <v>35</v>
      </c>
      <c r="B78" s="86" t="s">
        <v>2091</v>
      </c>
      <c r="C78" s="92" t="s">
        <v>35</v>
      </c>
      <c r="D78" s="104">
        <f>D79+SUM(D82:D84)-D85+D86</f>
        <v>7420809.5099999998</v>
      </c>
      <c r="E78" s="104">
        <f>E79+SUM(E82:E84)-E85+E86</f>
        <v>3111422.95</v>
      </c>
      <c r="F78" s="93">
        <f t="shared" si="1"/>
        <v>41.928349539321353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409892.28</v>
      </c>
      <c r="E79" s="104">
        <f t="shared" si="16"/>
        <v>0</v>
      </c>
      <c r="F79" s="93">
        <f t="shared" si="1"/>
        <v>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409892.28</v>
      </c>
      <c r="E80" s="247">
        <v>0</v>
      </c>
      <c r="F80" s="93">
        <f t="shared" si="1"/>
        <v>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662046.94999999995</v>
      </c>
      <c r="E82" s="247">
        <v>662047</v>
      </c>
      <c r="F82" s="93">
        <f t="shared" si="1"/>
        <v>100.00000755233447</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63653.08</v>
      </c>
      <c r="E83" s="247">
        <v>18868.78</v>
      </c>
      <c r="F83" s="93">
        <f t="shared" si="1"/>
        <v>29.64315316713661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199906.98</v>
      </c>
      <c r="E84" s="247">
        <v>389285.65</v>
      </c>
      <c r="F84" s="93">
        <f t="shared" si="1"/>
        <v>194.7333955022481</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6085310.2199999997</v>
      </c>
      <c r="E86" s="247">
        <v>2041221.52</v>
      </c>
      <c r="F86" s="93">
        <f t="shared" si="1"/>
        <v>33.543425827188152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130.06</v>
      </c>
      <c r="E87" s="104">
        <f t="shared" si="17"/>
        <v>0</v>
      </c>
      <c r="F87" s="93">
        <f t="shared" si="1"/>
        <v>0</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130.06</v>
      </c>
      <c r="E88" s="104">
        <f t="shared" si="18"/>
        <v>0</v>
      </c>
      <c r="F88" s="93">
        <f t="shared" si="1"/>
        <v>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130.06</v>
      </c>
      <c r="E89" s="247">
        <v>0</v>
      </c>
      <c r="F89" s="93">
        <f t="shared" si="1"/>
        <v>0</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13297.73</v>
      </c>
      <c r="E118" s="104">
        <f t="shared" si="20"/>
        <v>14116.24</v>
      </c>
      <c r="F118" s="93">
        <f t="shared" si="1"/>
        <v>106.15526108591466</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13297.73</v>
      </c>
      <c r="E119" s="104">
        <f t="shared" si="21"/>
        <v>14116.24</v>
      </c>
      <c r="F119" s="93">
        <f t="shared" si="1"/>
        <v>106.15526108591466</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13297.73</v>
      </c>
      <c r="E125" s="247">
        <v>14116.24</v>
      </c>
      <c r="F125" s="93">
        <f t="shared" si="1"/>
        <v>106.15526108591466</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548.58000000000004</v>
      </c>
      <c r="E134" s="104">
        <f t="shared" si="23"/>
        <v>0</v>
      </c>
      <c r="F134" s="93">
        <f t="shared" si="1"/>
        <v>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548.58000000000004</v>
      </c>
      <c r="E135" s="104">
        <f t="shared" si="24"/>
        <v>0</v>
      </c>
      <c r="F135" s="93">
        <f t="shared" si="1"/>
        <v>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548.58000000000004</v>
      </c>
      <c r="E136" s="247">
        <v>0</v>
      </c>
      <c r="F136" s="93">
        <f t="shared" si="1"/>
        <v>0</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57923469.859999999</v>
      </c>
      <c r="E146" s="104">
        <f t="shared" si="26"/>
        <v>63854805.36999999</v>
      </c>
      <c r="F146" s="93">
        <f t="shared" si="1"/>
        <v>110.23995199931207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353453.61</v>
      </c>
      <c r="E149" s="104">
        <f t="shared" si="27"/>
        <v>568882.41</v>
      </c>
      <c r="F149" s="93">
        <f t="shared" si="1"/>
        <v>160.94966748253046</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963</v>
      </c>
      <c r="E151" s="247">
        <v>1292.01</v>
      </c>
      <c r="F151" s="93">
        <f t="shared" si="1"/>
        <v>134.16510903426791</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345483.49</v>
      </c>
      <c r="E155" s="247">
        <v>345483.49</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7007.12</v>
      </c>
      <c r="E157" s="247">
        <v>222106.91</v>
      </c>
      <c r="F157" s="93">
        <f t="shared" si="1"/>
        <v>3169.7317870965535</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129.02000000000001</v>
      </c>
      <c r="E158" s="247">
        <v>0</v>
      </c>
      <c r="F158" s="93">
        <f t="shared" si="1"/>
        <v>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29997790.260000002</v>
      </c>
      <c r="E159" s="247">
        <v>31596848.620000001</v>
      </c>
      <c r="F159" s="93">
        <f t="shared" si="1"/>
        <v>105.33058717372337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416121.83</v>
      </c>
      <c r="E160" s="247">
        <v>429199.08</v>
      </c>
      <c r="F160" s="93">
        <f t="shared" si="1"/>
        <v>103.14264935343576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10011181.550000001</v>
      </c>
      <c r="E161" s="247">
        <v>9766275.0999999996</v>
      </c>
      <c r="F161" s="93">
        <f t="shared" si="1"/>
        <v>97.5536708751426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22899960.949999999</v>
      </c>
      <c r="E162" s="247">
        <v>27305405</v>
      </c>
      <c r="F162" s="93">
        <f t="shared" si="1"/>
        <v>119.23777974826635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5755167.3600000003</v>
      </c>
      <c r="E163" s="247">
        <v>5811804.8399999999</v>
      </c>
      <c r="F163" s="93">
        <f t="shared" si="1"/>
        <v>100.98411525603315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228910.92</v>
      </c>
      <c r="E164" s="104">
        <f t="shared" si="28"/>
        <v>149149.51999999999</v>
      </c>
      <c r="F164" s="93">
        <f t="shared" si="1"/>
        <v>65.156140213843869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8612.1</v>
      </c>
      <c r="E165" s="247">
        <v>7735.55</v>
      </c>
      <c r="F165" s="93">
        <f t="shared" si="1"/>
        <v>89.821878519757078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220298.82</v>
      </c>
      <c r="E166" s="247">
        <v>141413.97</v>
      </c>
      <c r="F166" s="93">
        <f t="shared" si="1"/>
        <v>64.191887183054362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32235255.960000001</v>
      </c>
      <c r="E170" s="104">
        <f t="shared" si="29"/>
        <v>38096509.390000001</v>
      </c>
      <c r="F170" s="93">
        <f t="shared" si="1"/>
        <v>118.18274201784871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2826715.89</v>
      </c>
      <c r="E171" s="247">
        <v>3823482.57</v>
      </c>
      <c r="F171" s="93">
        <f t="shared" si="1"/>
        <v>135.26235811410109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9041.64</v>
      </c>
      <c r="E172" s="247">
        <v>3364.28</v>
      </c>
      <c r="F172" s="93">
        <f t="shared" si="1"/>
        <v>37.208736468162861</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29399498.43</v>
      </c>
      <c r="E173" s="247">
        <v>34269662.539999999</v>
      </c>
      <c r="F173" s="93">
        <f t="shared" si="1"/>
        <v>116.56546665786094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594350343.71999991</v>
      </c>
      <c r="E175" s="104">
        <f t="shared" si="30"/>
        <v>673239316.21000004</v>
      </c>
      <c r="F175" s="93">
        <f t="shared" si="1"/>
        <v>113.27314324346803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230315314.68999997</v>
      </c>
      <c r="E176" s="104">
        <f t="shared" si="31"/>
        <v>234960773.06000003</v>
      </c>
      <c r="F176" s="93">
        <f t="shared" si="1"/>
        <v>102.01699933686683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226529855.25999999</v>
      </c>
      <c r="E177" s="104">
        <f t="shared" si="32"/>
        <v>228994983.62000003</v>
      </c>
      <c r="F177" s="93">
        <f t="shared" si="1"/>
        <v>101.0882134529997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31112667.41</v>
      </c>
      <c r="E178" s="247">
        <v>36794333.020000003</v>
      </c>
      <c r="F178" s="93">
        <f t="shared" si="1"/>
        <v>118.26158308809565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6142473.0199999996</v>
      </c>
      <c r="E179" s="247">
        <v>6585957.3099999996</v>
      </c>
      <c r="F179" s="93">
        <f t="shared" si="1"/>
        <v>107.21996317372511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18958.36</v>
      </c>
      <c r="E180" s="104">
        <f t="shared" si="33"/>
        <v>23230.09</v>
      </c>
      <c r="F180" s="93">
        <f t="shared" si="1"/>
        <v>122.53217050419974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2323.83</v>
      </c>
      <c r="E182" s="247">
        <v>5234.5</v>
      </c>
      <c r="F182" s="93">
        <f t="shared" si="1"/>
        <v>225.25313813833199</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16634.53</v>
      </c>
      <c r="E183" s="247">
        <v>17995.59</v>
      </c>
      <c r="F183" s="93">
        <f t="shared" si="1"/>
        <v>108.1821367961704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20981.39</v>
      </c>
      <c r="E186" s="247">
        <v>3554.55</v>
      </c>
      <c r="F186" s="93">
        <f t="shared" si="1"/>
        <v>16.941441915907383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189234775.08000001</v>
      </c>
      <c r="E188" s="247">
        <v>185587908.65000001</v>
      </c>
      <c r="F188" s="93">
        <f t="shared" si="1"/>
        <v>98.072834959399884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1523343.45</v>
      </c>
      <c r="E189" s="247">
        <v>3141389.85</v>
      </c>
      <c r="F189" s="93">
        <f t="shared" si="1"/>
        <v>206.21678256469349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2201882.6700000004</v>
      </c>
      <c r="E206" s="104">
        <f t="shared" si="37"/>
        <v>2755917.54</v>
      </c>
      <c r="F206" s="93">
        <f t="shared" si="1"/>
        <v>125.16187068223756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2201882.6700000004</v>
      </c>
      <c r="E207" s="104">
        <f t="shared" si="38"/>
        <v>2755917.54</v>
      </c>
      <c r="F207" s="93">
        <f t="shared" si="1"/>
        <v>125.16187068223756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34358.01</v>
      </c>
      <c r="E208" s="247">
        <v>53431.75</v>
      </c>
      <c r="F208" s="93">
        <f t="shared" si="1"/>
        <v>155.51468202029162</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1196726.3</v>
      </c>
      <c r="E212" s="247">
        <v>1207152.51</v>
      </c>
      <c r="F212" s="93">
        <f t="shared" si="1"/>
        <v>100.871227614869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9132.35</v>
      </c>
      <c r="E213" s="247">
        <v>0</v>
      </c>
      <c r="F213" s="93">
        <f t="shared" si="1"/>
        <v>0</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879470.2</v>
      </c>
      <c r="E214" s="247">
        <v>1375408.07</v>
      </c>
      <c r="F214" s="93">
        <f t="shared" si="1"/>
        <v>156.39052579609861</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82195.81</v>
      </c>
      <c r="E215" s="247">
        <v>119925.21</v>
      </c>
      <c r="F215" s="93">
        <f t="shared" si="1"/>
        <v>145.90185314798893</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60233.31</v>
      </c>
      <c r="E234" s="104">
        <f t="shared" si="40"/>
        <v>68482.049999999988</v>
      </c>
      <c r="F234" s="93">
        <f t="shared" si="1"/>
        <v>113.69464835985271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4115.16</v>
      </c>
      <c r="E235" s="247">
        <v>2406.65</v>
      </c>
      <c r="F235" s="93">
        <f t="shared" si="1"/>
        <v>58.482537738508341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56118.15</v>
      </c>
      <c r="E236" s="247">
        <v>66075.399999999994</v>
      </c>
      <c r="F236" s="93">
        <f t="shared" si="1"/>
        <v>117.74336823291571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364035029.02999997</v>
      </c>
      <c r="E237" s="104">
        <f t="shared" si="41"/>
        <v>438278543.15000004</v>
      </c>
      <c r="F237" s="93">
        <f t="shared" si="1"/>
        <v>120.394607166741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314419072.20999998</v>
      </c>
      <c r="E238" s="104">
        <f t="shared" si="42"/>
        <v>384732089.70000005</v>
      </c>
      <c r="F238" s="93">
        <f t="shared" si="1"/>
        <v>122.36283473384151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316692988.60999995</v>
      </c>
      <c r="E239" s="104">
        <f t="shared" si="43"/>
        <v>387621518.77000004</v>
      </c>
      <c r="F239" s="93">
        <f t="shared" si="1"/>
        <v>122.39662155809421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309808278.02999997</v>
      </c>
      <c r="E240" s="247">
        <v>379953162.92000002</v>
      </c>
      <c r="F240" s="93">
        <f t="shared" si="1"/>
        <v>122.64138496751454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6884710.5800000001</v>
      </c>
      <c r="E241" s="247">
        <v>7668355.8499999996</v>
      </c>
      <c r="F241" s="93">
        <f t="shared" si="1"/>
        <v>111.38239960698537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2273916.4</v>
      </c>
      <c r="E242" s="104">
        <f t="shared" si="44"/>
        <v>2889429.07</v>
      </c>
      <c r="F242" s="93">
        <f t="shared" si="1"/>
        <v>127.0683948627135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2273916.4</v>
      </c>
      <c r="E243" s="247">
        <v>2827308.96</v>
      </c>
      <c r="F243" s="93">
        <f t="shared" si="1"/>
        <v>124.33653937321532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62120.11</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1829472.3399999999</v>
      </c>
      <c r="E245" s="104">
        <f t="shared" si="45"/>
        <v>-100556.15000000037</v>
      </c>
      <c r="F245" s="93">
        <f t="shared" si="1"/>
        <v>-5.4964564263376827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17398691.379999999</v>
      </c>
      <c r="E246" s="104">
        <f t="shared" si="46"/>
        <v>14383018.52</v>
      </c>
      <c r="F246" s="93">
        <f t="shared" si="1"/>
        <v>82.667243218840298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3103572.56</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14295118.82</v>
      </c>
      <c r="E249" s="247">
        <v>14383018.52</v>
      </c>
      <c r="F249" s="93">
        <f t="shared" si="1"/>
        <v>100.61489310516971</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15569219.039999999</v>
      </c>
      <c r="E250" s="104">
        <f t="shared" si="47"/>
        <v>14483574.67</v>
      </c>
      <c r="F250" s="93">
        <f t="shared" si="1"/>
        <v>93.026982488904594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1884694.52</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15569219.039999999</v>
      </c>
      <c r="E252" s="247">
        <v>12598880.15</v>
      </c>
      <c r="F252" s="93">
        <f t="shared" si="1"/>
        <v>80.921722005653024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15443.56</v>
      </c>
      <c r="E254" s="247">
        <v>11222.48</v>
      </c>
      <c r="F254" s="93">
        <f t="shared" si="1"/>
        <v>72.667700970501613</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47573427.219999999</v>
      </c>
      <c r="E255" s="247">
        <v>53509154.520000003</v>
      </c>
      <c r="F255" s="93">
        <f t="shared" si="1"/>
        <v>112.47698063154175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228500.82</v>
      </c>
      <c r="E256" s="247">
        <v>149077.56</v>
      </c>
      <c r="F256" s="93">
        <f t="shared" si="1"/>
        <v>65.241586441571627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246956947.06999999</v>
      </c>
      <c r="E259" s="104">
        <f t="shared" si="49"/>
        <v>529129035.93000001</v>
      </c>
      <c r="F259" s="93">
        <f t="shared" si="1"/>
        <v>214.25962792616571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246956947.06999999</v>
      </c>
      <c r="E260" s="248">
        <v>529129035.93000001</v>
      </c>
      <c r="F260" s="97">
        <f t="shared" si="1"/>
        <v>214.25962792616571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130.06</v>
      </c>
      <c r="E262" s="247">
        <v>0</v>
      </c>
      <c r="F262" s="93">
        <f t="shared" ref="F262:F322" si="50">IF(D262&gt;0,IF(E262/D262&gt;=100,"&gt;&gt;100",E262/D262*100),"-")</f>
        <v>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14306619.210000001</v>
      </c>
      <c r="E264" s="247">
        <v>9594535.6999999993</v>
      </c>
      <c r="F264" s="93">
        <f t="shared" si="50"/>
        <v>67.063612717766603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49372018.009999998</v>
      </c>
      <c r="E265" s="247">
        <v>60072074.509999998</v>
      </c>
      <c r="F265" s="93">
        <f t="shared" si="50"/>
        <v>121.67230939969431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57733.8</v>
      </c>
      <c r="E266" s="247">
        <v>331.81</v>
      </c>
      <c r="F266" s="93">
        <f t="shared" si="50"/>
        <v>0.57472399183840317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171177.12</v>
      </c>
      <c r="E267" s="247">
        <v>148817.71</v>
      </c>
      <c r="F267" s="93">
        <f t="shared" si="50"/>
        <v>86.93785127358143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5250738.7</v>
      </c>
      <c r="E268" s="247">
        <v>1296365.96</v>
      </c>
      <c r="F268" s="93">
        <f t="shared" si="50"/>
        <v>24.689211062816739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425433.29</v>
      </c>
      <c r="E269" s="247">
        <v>356459.99</v>
      </c>
      <c r="F269" s="93">
        <f t="shared" si="50"/>
        <v>83.78751695712387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665.11</v>
      </c>
      <c r="E270" s="247">
        <v>1477.85</v>
      </c>
      <c r="F270" s="93">
        <f t="shared" si="50"/>
        <v>222.19632842687673</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408473.12</v>
      </c>
      <c r="E271" s="247">
        <v>386917.72</v>
      </c>
      <c r="F271" s="93">
        <f t="shared" si="50"/>
        <v>94.722933053709866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10003023.15</v>
      </c>
      <c r="E286" s="247">
        <v>9761497.5500000007</v>
      </c>
      <c r="F286" s="93">
        <f t="shared" si="50"/>
        <v>97.585473947443575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681839.53</v>
      </c>
      <c r="E287" s="247">
        <v>477079.36</v>
      </c>
      <c r="F287" s="93">
        <f t="shared" si="50"/>
        <v>69.969448676582303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225848015.72999999</v>
      </c>
      <c r="E288" s="247">
        <v>228517904.25999999</v>
      </c>
      <c r="F288" s="93">
        <f t="shared" si="50"/>
        <v>101.18216160605628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228438.25</v>
      </c>
      <c r="E289" s="247">
        <v>978206.37</v>
      </c>
      <c r="F289" s="93">
        <f t="shared" si="50"/>
        <v>428.2147888980939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1294905.2</v>
      </c>
      <c r="E290" s="247">
        <v>2163183.48</v>
      </c>
      <c r="F290" s="93">
        <f t="shared" si="50"/>
        <v>167.05342445145791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2201882.67</v>
      </c>
      <c r="E294" s="247">
        <v>2755917.54</v>
      </c>
      <c r="F294" s="93">
        <f t="shared" si="50"/>
        <v>125.16187068223759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166375354.06</v>
      </c>
      <c r="E295" s="247">
        <v>169360671.06999999</v>
      </c>
      <c r="F295" s="93">
        <f t="shared" si="50"/>
        <v>101.79432646551929</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11490147.85</v>
      </c>
      <c r="E296" s="247">
        <v>9458508.1400000006</v>
      </c>
      <c r="F296" s="93">
        <f t="shared" si="50"/>
        <v>82.318419775599324</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3724395.83</v>
      </c>
      <c r="E297" s="247">
        <v>4901395.24</v>
      </c>
      <c r="F297" s="93">
        <f t="shared" si="50"/>
        <v>131.60242529860207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1133133.54</v>
      </c>
      <c r="E298" s="247">
        <v>686469.2</v>
      </c>
      <c r="F298" s="93">
        <f t="shared" si="50"/>
        <v>60.581491568946056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881.23</v>
      </c>
      <c r="E299" s="247">
        <v>9643</v>
      </c>
      <c r="F299" s="93">
        <f t="shared" si="50"/>
        <v>1094.2659691567467</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3896511.64</v>
      </c>
      <c r="E302" s="247">
        <v>701720.75</v>
      </c>
      <c r="F302" s="93">
        <f t="shared" si="50"/>
        <v>18.008947870100549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34358.01</v>
      </c>
      <c r="E303" s="247">
        <v>53431.75</v>
      </c>
      <c r="F303" s="93">
        <f t="shared" si="50"/>
        <v>155.51468202029162</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1116393.69</v>
      </c>
      <c r="E309" s="247">
        <v>1206125.81</v>
      </c>
      <c r="F309" s="93">
        <f t="shared" si="50"/>
        <v>108.0376771029582</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9132.35</v>
      </c>
      <c r="E311" s="247">
        <v>0</v>
      </c>
      <c r="F311" s="93">
        <f t="shared" si="50"/>
        <v>0</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854439.84</v>
      </c>
      <c r="E312" s="247">
        <v>1364585.02</v>
      </c>
      <c r="F312" s="93">
        <f t="shared" si="50"/>
        <v>159.70521926973817</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147648137.99000001</v>
      </c>
      <c r="E5" s="79">
        <f t="shared" si="0"/>
        <v>164525053.51999998</v>
      </c>
      <c r="F5" s="80">
        <f t="shared" ref="F5:F141" si="1">IF(D5&gt;0,IF(E5/D5&gt;=100,"&gt;&gt;100",E5/D5*100),"-")</f>
        <v>111.43049669284892</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140528928.83000001</v>
      </c>
      <c r="E6" s="81">
        <f t="shared" si="2"/>
        <v>155310292.03999999</v>
      </c>
      <c r="F6" s="63">
        <f t="shared" si="1"/>
        <v>110.51837748502389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140528928.83000001</v>
      </c>
      <c r="E7" s="249">
        <v>155310292.03999999</v>
      </c>
      <c r="F7" s="63">
        <f t="shared" si="1"/>
        <v>110.51837748502389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7119209.1600000001</v>
      </c>
      <c r="E13" s="81">
        <f t="shared" si="4"/>
        <v>9214761.4800000004</v>
      </c>
      <c r="F13" s="63">
        <f t="shared" si="1"/>
        <v>129.43518406193309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1989339.56</v>
      </c>
      <c r="E14" s="249">
        <v>959455.12</v>
      </c>
      <c r="F14" s="63">
        <f t="shared" si="1"/>
        <v>48.229831613060561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5129869.5999999996</v>
      </c>
      <c r="E16" s="249">
        <v>8255306.3600000003</v>
      </c>
      <c r="F16" s="63">
        <f t="shared" si="1"/>
        <v>160.9262418678245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411322473.80000001</v>
      </c>
      <c r="E28" s="81">
        <f t="shared" si="6"/>
        <v>520211626.64000005</v>
      </c>
      <c r="F28" s="63">
        <f t="shared" si="1"/>
        <v>126.47294027822704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302595135.33999997</v>
      </c>
      <c r="E31" s="249">
        <v>385651108.29000002</v>
      </c>
      <c r="F31" s="63">
        <f t="shared" si="1"/>
        <v>127.44788770535827</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104339046.86</v>
      </c>
      <c r="E32" s="249">
        <v>129351808.44</v>
      </c>
      <c r="F32" s="63">
        <f t="shared" si="1"/>
        <v>123.97258009608005</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4388291.5999999996</v>
      </c>
      <c r="E34" s="249">
        <v>5208709.91</v>
      </c>
      <c r="F34" s="63">
        <f t="shared" si="1"/>
        <v>118.69561972590883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558970611.78999996</v>
      </c>
      <c r="E141" s="106">
        <f t="shared" si="28"/>
        <v>684736680.16000009</v>
      </c>
      <c r="F141" s="82">
        <f t="shared" si="1"/>
        <v>122.49958507966234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18859063.630000003</v>
      </c>
      <c r="E5" s="107">
        <f t="shared" si="0"/>
        <v>23480890.620000001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1548975.82</v>
      </c>
      <c r="E6" s="108">
        <f t="shared" si="1"/>
        <v>16143082.16</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1548975.82</v>
      </c>
      <c r="E7" s="108">
        <f t="shared" si="2"/>
        <v>16143082.16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16012919.970000001</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1548975.82</v>
      </c>
      <c r="E9" s="250">
        <v>130162.19</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17310087.810000002</v>
      </c>
      <c r="E22" s="108">
        <f t="shared" si="3"/>
        <v>7337808.46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17310087.810000002</v>
      </c>
      <c r="E23" s="108">
        <f t="shared" si="4"/>
        <v>7336214.5300000003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2674198.4300000002</v>
      </c>
      <c r="E24" s="250">
        <v>4489477.33</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14631319.380000001</v>
      </c>
      <c r="E25" s="250">
        <v>2846139.89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4560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10</v>
      </c>
      <c r="E29" s="250">
        <v>597.30999999999995</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1593.93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1593.93</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225.6</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225.6</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0.34</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225.26</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230255081.38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825070229.00999975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46194779.420000002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721854544.62999988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433653927.77999997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158487408.63999999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565505.21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392717.14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1648301.61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37256.93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127069427.31999999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55759568.409999996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1261336.55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1261336.55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820433019.38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48645379.909999996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716933349.50999999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428278001.33999997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157838193.91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562969.31000000006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392717.14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1665728.45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37256.93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128158482.43000001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54150520.590000004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703769.37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703769.37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234892291.00999975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1430655.8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13.27</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13.27</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452436.16000000003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452287.46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395330.66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29828.83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6896.32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20231.650000000001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148.63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148.63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7.0000000000000007E-2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7.0000000000000007E-2</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978206.37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977831.37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233461635.20999998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1845771.82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226359929.16999999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2504318.7799999998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2751615.44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12</v>
      </c>
      <c r="J3" s="130" t="str">
        <f>RefStr!H7</f>
        <v>DA</v>
      </c>
      <c r="K3" s="128" t="str">
        <f>RefStr!H9</f>
        <v>DA</v>
      </c>
      <c r="L3" s="128" t="str">
        <f>RefStr!H10</f>
        <v>DA</v>
      </c>
      <c r="M3" s="128" t="str">
        <f>RefStr!H8</f>
        <v>DA</v>
      </c>
      <c r="N3" s="128" t="str">
        <f>RefStr!H11</f>
        <v>DA</v>
      </c>
      <c r="O3" s="131">
        <f>RefStr!C6</f>
        <v>51441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Provjera</v>
      </c>
      <c r="C246" s="118" t="s">
        <v>3251</v>
      </c>
      <c r="D246" s="123"/>
      <c r="E246" s="71">
        <f t="shared" si="19"/>
        <v>0</v>
      </c>
      <c r="F246" s="71">
        <f t="shared" si="20"/>
        <v>1</v>
      </c>
      <c r="G246" s="71"/>
      <c r="H246" s="71"/>
      <c r="I246" s="71"/>
      <c r="J246" s="71"/>
      <c r="K246" s="71"/>
      <c r="L246" s="71">
        <f>IF(AND('PR-RAS'!D503&gt;0,'PR-RAS'!D897=0),1,0)</f>
        <v>0</v>
      </c>
      <c r="M246" s="71">
        <f>IF(AND('PR-RAS'!E503&gt;0,'PR-RAS'!E897=0),1,0)</f>
        <v>1</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Carić Jugović</cp:lastModifiedBy>
  <cp:lastPrinted>2024-09-24T08:26:57Z</cp:lastPrinted>
  <dcterms:created xsi:type="dcterms:W3CDTF">2022-04-01T05:14:30Z</dcterms:created>
  <dcterms:modified xsi:type="dcterms:W3CDTF">2025-02-19T06:57:53Z</dcterms:modified>
</cp:coreProperties>
</file>